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aharmstrong/Desktop/"/>
    </mc:Choice>
  </mc:AlternateContent>
  <xr:revisionPtr revIDLastSave="0" documentId="13_ncr:1_{2C457BB0-62EE-9740-BD56-E3C84D7C1806}" xr6:coauthVersionLast="47" xr6:coauthVersionMax="47" xr10:uidLastSave="{00000000-0000-0000-0000-000000000000}"/>
  <bookViews>
    <workbookView xWindow="-38400" yWindow="-3100" windowWidth="38400" windowHeight="21100" xr2:uid="{FFE499F9-0503-44A7-8890-689714DEB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I3" i="1"/>
  <c r="L3" i="1" s="1"/>
  <c r="I4" i="1"/>
  <c r="L4" i="1" s="1"/>
  <c r="I5" i="1"/>
  <c r="L5" i="1" s="1"/>
  <c r="I6" i="1"/>
  <c r="K6" i="1" s="1"/>
  <c r="I7" i="1"/>
  <c r="L7" i="1" s="1"/>
  <c r="I10" i="1"/>
  <c r="K10" i="1" s="1"/>
  <c r="I11" i="1"/>
  <c r="L11" i="1" s="1"/>
  <c r="I12" i="1"/>
  <c r="K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K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K28" i="1" s="1"/>
  <c r="I2" i="1"/>
  <c r="L2" i="1" s="1"/>
  <c r="K26" i="1" l="1"/>
  <c r="K18" i="1"/>
  <c r="K25" i="1"/>
  <c r="K19" i="1"/>
  <c r="L20" i="1"/>
  <c r="L12" i="1"/>
  <c r="K17" i="1"/>
  <c r="K7" i="1"/>
  <c r="K27" i="1"/>
  <c r="L10" i="1"/>
  <c r="L28" i="1"/>
  <c r="K11" i="1"/>
  <c r="L6" i="1"/>
  <c r="K16" i="1"/>
  <c r="K4" i="1"/>
  <c r="K14" i="1"/>
  <c r="K22" i="1"/>
  <c r="K5" i="1"/>
  <c r="K15" i="1"/>
  <c r="K23" i="1"/>
  <c r="K24" i="1"/>
  <c r="K3" i="1"/>
  <c r="K13" i="1"/>
  <c r="K21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<sst xmlns="http://schemas.openxmlformats.org/spreadsheetml/2006/main" count="66" uniqueCount="55">
  <si>
    <t>County</t>
  </si>
  <si>
    <t>Entity</t>
  </si>
  <si>
    <t>Additional Property Tax Revenue Tax Rate Site</t>
  </si>
  <si>
    <t>% Increase</t>
  </si>
  <si>
    <t>2023 Tax Rate</t>
  </si>
  <si>
    <t>Beaver</t>
  </si>
  <si>
    <t>Beaver County SSD #1</t>
  </si>
  <si>
    <t>Elk Meadows SSD</t>
  </si>
  <si>
    <t>Cache</t>
  </si>
  <si>
    <t>Hyde Park Cemetery</t>
  </si>
  <si>
    <t>Carbon</t>
  </si>
  <si>
    <t>Price River Water</t>
  </si>
  <si>
    <t>Davis</t>
  </si>
  <si>
    <t>South Davis Sewer</t>
  </si>
  <si>
    <t>South Davis Recreation District</t>
  </si>
  <si>
    <t>Grand</t>
  </si>
  <si>
    <t>Moab Library</t>
  </si>
  <si>
    <t>Moab Mosquito</t>
  </si>
  <si>
    <t>Iron</t>
  </si>
  <si>
    <t>Iron County</t>
  </si>
  <si>
    <t>Morgan</t>
  </si>
  <si>
    <t>Mountain Green Sewer Improvement District</t>
  </si>
  <si>
    <t>Salt Lake</t>
  </si>
  <si>
    <t>Granger - Hunter</t>
  </si>
  <si>
    <t>Sanpete</t>
  </si>
  <si>
    <t>Sanpete County General</t>
  </si>
  <si>
    <t>Summit</t>
  </si>
  <si>
    <t>Summit County</t>
  </si>
  <si>
    <t>South Summit Fire Protection</t>
  </si>
  <si>
    <t>Service Area #3</t>
  </si>
  <si>
    <t>Tooele</t>
  </si>
  <si>
    <t>Stansbury Greenbelt</t>
  </si>
  <si>
    <t>Stansbury Rec</t>
  </si>
  <si>
    <t>Unitah</t>
  </si>
  <si>
    <t>Uintah County</t>
  </si>
  <si>
    <t>Wasatch</t>
  </si>
  <si>
    <t>Wasatch County General Fund</t>
  </si>
  <si>
    <t>Washington</t>
  </si>
  <si>
    <t>New Harmony SSD</t>
  </si>
  <si>
    <t>Wayne</t>
  </si>
  <si>
    <t>Wayne County</t>
  </si>
  <si>
    <t>Weber</t>
  </si>
  <si>
    <t>Weber County</t>
  </si>
  <si>
    <t>Check to remove bond rate</t>
  </si>
  <si>
    <t>Hike Amount on Average Home Value %</t>
  </si>
  <si>
    <t>Primary Residential Exemption Applied</t>
  </si>
  <si>
    <t>North Summit Recreation Special Service District</t>
  </si>
  <si>
    <t>County Assessing and Collecting Levy</t>
  </si>
  <si>
    <t>Summit County Service Area #6</t>
  </si>
  <si>
    <t>Municipal Type Service Area</t>
  </si>
  <si>
    <t>Lakepoint Cemetery and Park Service Area</t>
  </si>
  <si>
    <t>Proposed Tax Rate for 2024</t>
  </si>
  <si>
    <t>Average Home Value in Entity</t>
  </si>
  <si>
    <t xml:space="preserve">Public Hearing Date </t>
  </si>
  <si>
    <t>Hike Amount on Average Home Value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</si>
</sst>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0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3657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6" fontId="2" fillId="0" borderId="9" xfId="0" applyNumberFormat="1" applyFont="1" applyBorder="1" applyAlignment="1">
      <alignment horizontal="right" wrapText="1"/>
    </xf>
    <xf numFmtId="10" fontId="2" fillId="0" borderId="9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horizontal="right" wrapText="1"/>
    </xf>
    <xf numFmtId="10" fontId="1" fillId="0" borderId="9" xfId="0" applyNumberFormat="1" applyFont="1" applyBorder="1" applyAlignment="1">
      <alignment horizontal="right" wrapText="1"/>
    </xf>
    <xf numFmtId="6" fontId="1" fillId="0" borderId="9" xfId="0" applyNumberFormat="1" applyFont="1" applyBorder="1" applyAlignment="1">
      <alignment horizontal="right" wrapText="1"/>
    </xf>
    <xf numFmtId="165" fontId="2" fillId="0" borderId="9" xfId="0" applyNumberFormat="1" applyFont="1" applyBorder="1" applyAlignment="1">
      <alignment horizontal="right" wrapText="1"/>
    </xf>
    <xf numFmtId="8" fontId="0" fillId="0" borderId="9" xfId="0" applyNumberFormat="1" applyBorder="1"/>
    <xf numFmtId="10" fontId="0" fillId="0" borderId="6" xfId="0" applyNumberFormat="1" applyBorder="1"/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6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0" fontId="1" fillId="0" borderId="1" xfId="0" applyNumberFormat="1" applyFont="1" applyBorder="1" applyAlignment="1">
      <alignment horizontal="right" wrapText="1"/>
    </xf>
    <xf numFmtId="6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8" fontId="0" fillId="0" borderId="1" xfId="0" applyNumberFormat="1" applyBorder="1"/>
    <xf numFmtId="10" fontId="0" fillId="0" borderId="11" xfId="0" applyNumberFormat="1" applyBorder="1"/>
    <xf numFmtId="164" fontId="2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6" fontId="1" fillId="0" borderId="12" xfId="0" applyNumberFormat="1" applyFont="1" applyBorder="1" applyAlignment="1">
      <alignment horizontal="right" wrapText="1"/>
    </xf>
    <xf numFmtId="10" fontId="2" fillId="0" borderId="12" xfId="0" applyNumberFormat="1" applyFont="1" applyBorder="1" applyAlignment="1">
      <alignment horizontal="right" wrapText="1"/>
    </xf>
    <xf numFmtId="164" fontId="1" fillId="0" borderId="12" xfId="0" applyNumberFormat="1" applyFont="1" applyBorder="1" applyAlignment="1">
      <alignment horizontal="right" wrapText="1"/>
    </xf>
    <xf numFmtId="10" fontId="1" fillId="0" borderId="12" xfId="0" applyNumberFormat="1" applyFont="1" applyBorder="1" applyAlignment="1">
      <alignment horizontal="right" wrapText="1"/>
    </xf>
    <xf numFmtId="165" fontId="2" fillId="0" borderId="12" xfId="0" applyNumberFormat="1" applyFont="1" applyBorder="1" applyAlignment="1">
      <alignment horizontal="right" wrapText="1"/>
    </xf>
    <xf numFmtId="8" fontId="0" fillId="0" borderId="12" xfId="0" applyNumberFormat="1" applyBorder="1"/>
    <xf numFmtId="10" fontId="0" fillId="0" borderId="5" xfId="0" applyNumberFormat="1" applyBorder="1"/>
  </cellXfs>
  <cellStyles count="1">
    <cellStyle name="Normal" xfId="0" builtinId="0"/>
  </cellStyles>
  <dxfs count="14">
    <dxf>
      <numFmt numFmtId="14" formatCode="0.00%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2" formatCode="&quot;$&quot;#,##0.00_);[Red]\(&quot;$&quot;#,##0.0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409]mmmm\ d\,\ yyyy;@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0" formatCode="&quot;$&quot;#,##0_);[Red]\(&quot;$&quot;#,##0\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0" formatCode="&quot;$&quot;#,##0_);[Red]\(&quot;$&quot;#,##0\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00000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00000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4" formatCode="0.00%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0" formatCode="&quot;$&quot;#,##0_);[Red]\(&quot;$&quot;#,##0\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53657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536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2B1E91-4866-2646-B02E-8F9985ECD2A5}" name="Table2" displayName="Table2" ref="A1:L28" totalsRowShown="0" headerRowDxfId="12" tableBorderDxfId="13">
  <autoFilter ref="A1:L28" xr:uid="{442B1E91-4866-2646-B02E-8F9985ECD2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16F2095-E0FE-C448-AD82-5FB15A0F5BB4}" name="County" dataDxfId="11"/>
    <tableColumn id="3" xr3:uid="{65657442-A297-714C-AB35-CF993B780E8C}" name="Entity" dataDxfId="10"/>
    <tableColumn id="4" xr3:uid="{E3F7C280-FF2F-6E49-B60B-F560E84282ED}" name="Additional Property Tax Revenue Tax Rate Site" dataDxfId="9"/>
    <tableColumn id="5" xr3:uid="{A36E8CBB-910A-AF4C-B2D8-0F7CB1740717}" name="% Increase" dataDxfId="8"/>
    <tableColumn id="6" xr3:uid="{83651040-85CB-1441-85EA-D250206CD5A5}" name="Proposed Tax Rate for 2024" dataDxfId="7"/>
    <tableColumn id="7" xr3:uid="{903807E5-0402-FE45-8428-6B37C1A759FD}" name="2023 Tax Rate" dataDxfId="6"/>
    <tableColumn id="8" xr3:uid="{147705C0-443D-4148-A695-83E9C7B5E25F}" name="Check to remove bond rate" dataDxfId="5">
      <calculatedColumnFormula>(E2-F2)/F2</calculatedColumnFormula>
    </tableColumn>
    <tableColumn id="9" xr3:uid="{B929DA4C-F0BF-7143-81CE-93A8D4674F34}" name="Average Home Value in Entity" dataDxfId="4"/>
    <tableColumn id="10" xr3:uid="{80B2CD3B-580C-364E-9B1A-4DB93774FC07}" name="Primary Residential Exemption Applied" dataDxfId="3">
      <calculatedColumnFormula>H2*0.55</calculatedColumnFormula>
    </tableColumn>
    <tableColumn id="11" xr3:uid="{8583A7E4-327A-A64E-A194-602D358C5CCB}" name="Public Hearing Date " dataDxfId="2"/>
    <tableColumn id="12" xr3:uid="{F7DAEFB8-CEC7-724C-83F6-F6B6F18D9BCE}" name="Hike Amount on Average Home Value $" dataDxfId="1">
      <calculatedColumnFormula>SUM((E2-F2)*I2)</calculatedColumnFormula>
    </tableColumn>
    <tableColumn id="13" xr3:uid="{A53F792E-CCF4-104C-9A0C-74E79CDCF557}" name="Hike Amount on Average Home Value %" dataDxfId="0">
      <calculatedColumnFormula>(((I2*E2)-(I2*F2))/(I2*F2))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FC-557D-4F80-B882-AE72AC0D8AF9}">
  <sheetPr>
    <pageSetUpPr fitToPage="1"/>
  </sheetPr>
  <dimension ref="A1:N34"/>
  <sheetViews>
    <sheetView tabSelected="1" workbookViewId="0">
      <selection activeCell="L28" sqref="A1:L28"/>
    </sheetView>
  </sheetViews>
  <sheetFormatPr baseColWidth="10" defaultColWidth="8.83203125" defaultRowHeight="15" x14ac:dyDescent="0.2"/>
  <cols>
    <col min="1" max="1" width="10.33203125" bestFit="1" customWidth="1"/>
    <col min="2" max="2" width="39" bestFit="1" customWidth="1"/>
    <col min="3" max="3" width="40.1640625" hidden="1" customWidth="1"/>
    <col min="4" max="4" width="8.83203125" hidden="1" customWidth="1"/>
    <col min="5" max="6" width="16" customWidth="1"/>
    <col min="7" max="7" width="11.33203125" hidden="1" customWidth="1"/>
    <col min="8" max="9" width="16" customWidth="1"/>
    <col min="10" max="10" width="17.33203125" bestFit="1" customWidth="1"/>
    <col min="11" max="12" width="16" customWidth="1"/>
  </cols>
  <sheetData>
    <row r="1" spans="1:12" ht="56" x14ac:dyDescent="0.2">
      <c r="A1" s="2" t="s">
        <v>0</v>
      </c>
      <c r="B1" s="3" t="s">
        <v>1</v>
      </c>
      <c r="C1" s="3" t="s">
        <v>2</v>
      </c>
      <c r="D1" s="3" t="s">
        <v>3</v>
      </c>
      <c r="E1" s="4" t="s">
        <v>51</v>
      </c>
      <c r="F1" s="3" t="s">
        <v>4</v>
      </c>
      <c r="G1" s="3" t="s">
        <v>43</v>
      </c>
      <c r="H1" s="4" t="s">
        <v>52</v>
      </c>
      <c r="I1" s="4" t="s">
        <v>45</v>
      </c>
      <c r="J1" s="4" t="s">
        <v>53</v>
      </c>
      <c r="K1" s="4" t="s">
        <v>54</v>
      </c>
      <c r="L1" s="5" t="s">
        <v>44</v>
      </c>
    </row>
    <row r="2" spans="1:12" ht="18" customHeight="1" x14ac:dyDescent="0.2">
      <c r="A2" s="6" t="s">
        <v>5</v>
      </c>
      <c r="B2" s="7" t="s">
        <v>6</v>
      </c>
      <c r="C2" s="8">
        <v>38000</v>
      </c>
      <c r="D2" s="9">
        <v>0.21940000000000001</v>
      </c>
      <c r="E2" s="10">
        <v>4.0000000000000002E-4</v>
      </c>
      <c r="F2" s="10">
        <v>3.28E-4</v>
      </c>
      <c r="G2" s="11">
        <f>(E2-F2)/F2</f>
        <v>0.21951219512195128</v>
      </c>
      <c r="H2" s="12">
        <v>260000</v>
      </c>
      <c r="I2" s="12">
        <f>H2*0.55</f>
        <v>143000</v>
      </c>
      <c r="J2" s="13">
        <v>45187</v>
      </c>
      <c r="K2" s="14">
        <f>SUM((E2-F2)*I2)</f>
        <v>10.296000000000003</v>
      </c>
      <c r="L2" s="15">
        <f>(((I2*E2)-(I2*F2))/(I2*F2))</f>
        <v>0.21951219512195119</v>
      </c>
    </row>
    <row r="3" spans="1:12" ht="18" customHeight="1" x14ac:dyDescent="0.2">
      <c r="A3" s="16" t="s">
        <v>5</v>
      </c>
      <c r="B3" s="17" t="s">
        <v>7</v>
      </c>
      <c r="C3" s="18">
        <v>16700</v>
      </c>
      <c r="D3" s="19">
        <v>0.79400000000000004</v>
      </c>
      <c r="E3" s="20">
        <v>4.0000000000000002E-4</v>
      </c>
      <c r="F3" s="20">
        <v>2.23E-4</v>
      </c>
      <c r="G3" s="21">
        <f t="shared" ref="G3:G28" si="0">(E3-F3)/F3</f>
        <v>0.79372197309417047</v>
      </c>
      <c r="H3" s="22">
        <v>260000</v>
      </c>
      <c r="I3" s="22">
        <f t="shared" ref="I3:I28" si="1">H3*0.55</f>
        <v>143000</v>
      </c>
      <c r="J3" s="23">
        <v>45187</v>
      </c>
      <c r="K3" s="24">
        <f t="shared" ref="K3:K28" si="2">SUM((E3-F3)*I3)</f>
        <v>25.311000000000003</v>
      </c>
      <c r="L3" s="25">
        <f t="shared" ref="L3:L28" si="3">(((I3*E3)-(I3*F3))/(I3*F3))</f>
        <v>0.79372197309417047</v>
      </c>
    </row>
    <row r="4" spans="1:12" ht="18" customHeight="1" x14ac:dyDescent="0.2">
      <c r="A4" s="16" t="s">
        <v>8</v>
      </c>
      <c r="B4" s="17" t="s">
        <v>9</v>
      </c>
      <c r="C4" s="18">
        <v>26000</v>
      </c>
      <c r="D4" s="19">
        <v>0.26090000000000002</v>
      </c>
      <c r="E4" s="20">
        <v>1.27E-4</v>
      </c>
      <c r="F4" s="20">
        <v>1.01E-4</v>
      </c>
      <c r="G4" s="21">
        <f t="shared" si="0"/>
        <v>0.25742574257425738</v>
      </c>
      <c r="H4" s="22">
        <v>554000</v>
      </c>
      <c r="I4" s="22">
        <f t="shared" si="1"/>
        <v>304700</v>
      </c>
      <c r="J4" s="23">
        <v>45251</v>
      </c>
      <c r="K4" s="24">
        <f t="shared" si="2"/>
        <v>7.9221999999999984</v>
      </c>
      <c r="L4" s="25">
        <f t="shared" si="3"/>
        <v>0.25742574257425743</v>
      </c>
    </row>
    <row r="5" spans="1:12" ht="18" customHeight="1" x14ac:dyDescent="0.2">
      <c r="A5" s="16" t="s">
        <v>10</v>
      </c>
      <c r="B5" s="17" t="s">
        <v>11</v>
      </c>
      <c r="C5" s="18">
        <v>473000</v>
      </c>
      <c r="D5" s="19">
        <v>0.53779999999999994</v>
      </c>
      <c r="E5" s="20">
        <v>7.9000000000000001E-4</v>
      </c>
      <c r="F5" s="20">
        <v>5.1400000000000003E-4</v>
      </c>
      <c r="G5" s="21">
        <f t="shared" si="0"/>
        <v>0.53696498054474706</v>
      </c>
      <c r="H5" s="22">
        <v>300000</v>
      </c>
      <c r="I5" s="22">
        <f t="shared" si="1"/>
        <v>165000</v>
      </c>
      <c r="J5" s="23">
        <v>45251</v>
      </c>
      <c r="K5" s="24">
        <f t="shared" si="2"/>
        <v>45.54</v>
      </c>
      <c r="L5" s="25">
        <f t="shared" si="3"/>
        <v>0.53696498054474695</v>
      </c>
    </row>
    <row r="6" spans="1:12" ht="18" customHeight="1" x14ac:dyDescent="0.2">
      <c r="A6" s="16" t="s">
        <v>12</v>
      </c>
      <c r="B6" s="17" t="s">
        <v>13</v>
      </c>
      <c r="C6" s="18">
        <v>2057457</v>
      </c>
      <c r="D6" s="19">
        <v>0.5</v>
      </c>
      <c r="E6" s="26">
        <v>4.6500000000000003E-4</v>
      </c>
      <c r="F6" s="26">
        <v>3.1E-4</v>
      </c>
      <c r="G6" s="21">
        <f t="shared" si="0"/>
        <v>0.50000000000000011</v>
      </c>
      <c r="H6" s="18">
        <v>556000</v>
      </c>
      <c r="I6" s="22">
        <f t="shared" si="1"/>
        <v>305800</v>
      </c>
      <c r="J6" s="23">
        <v>45267</v>
      </c>
      <c r="K6" s="24">
        <f t="shared" si="2"/>
        <v>47.399000000000008</v>
      </c>
      <c r="L6" s="25">
        <f t="shared" si="3"/>
        <v>0.5</v>
      </c>
    </row>
    <row r="7" spans="1:12" ht="18" customHeight="1" x14ac:dyDescent="0.2">
      <c r="A7" s="16" t="s">
        <v>12</v>
      </c>
      <c r="B7" s="17" t="s">
        <v>14</v>
      </c>
      <c r="C7" s="18">
        <v>1275000</v>
      </c>
      <c r="D7" s="19">
        <v>1.4054</v>
      </c>
      <c r="E7" s="20">
        <v>1.66E-4</v>
      </c>
      <c r="F7" s="20">
        <v>6.8999999999999997E-5</v>
      </c>
      <c r="G7" s="21">
        <f t="shared" si="0"/>
        <v>1.4057971014492754</v>
      </c>
      <c r="H7" s="22">
        <v>556000</v>
      </c>
      <c r="I7" s="22">
        <f t="shared" si="1"/>
        <v>305800</v>
      </c>
      <c r="J7" s="23">
        <v>45236</v>
      </c>
      <c r="K7" s="24">
        <f t="shared" si="2"/>
        <v>29.662600000000001</v>
      </c>
      <c r="L7" s="25">
        <f t="shared" si="3"/>
        <v>1.4057971014492756</v>
      </c>
    </row>
    <row r="8" spans="1:12" ht="18" customHeight="1" x14ac:dyDescent="0.2">
      <c r="A8" s="16" t="s">
        <v>15</v>
      </c>
      <c r="B8" s="17" t="s">
        <v>16</v>
      </c>
      <c r="C8" s="18">
        <v>443203</v>
      </c>
      <c r="D8" s="19">
        <v>0.41289999999999999</v>
      </c>
      <c r="E8" s="20">
        <v>4.7899999999999999E-4</v>
      </c>
      <c r="F8" s="20">
        <v>3.39E-4</v>
      </c>
      <c r="G8" s="21">
        <f t="shared" si="0"/>
        <v>0.41297935103244832</v>
      </c>
      <c r="H8" s="17"/>
      <c r="I8" s="22"/>
      <c r="J8" s="23">
        <v>45265</v>
      </c>
      <c r="K8" s="24"/>
      <c r="L8" s="25"/>
    </row>
    <row r="9" spans="1:12" ht="18" customHeight="1" x14ac:dyDescent="0.2">
      <c r="A9" s="16" t="s">
        <v>15</v>
      </c>
      <c r="B9" s="17" t="s">
        <v>17</v>
      </c>
      <c r="C9" s="18">
        <v>60000</v>
      </c>
      <c r="D9" s="19">
        <v>0.1658</v>
      </c>
      <c r="E9" s="20">
        <v>1.66E-4</v>
      </c>
      <c r="F9" s="20">
        <v>1.4200000000000001E-4</v>
      </c>
      <c r="G9" s="21">
        <f t="shared" si="0"/>
        <v>0.16901408450704214</v>
      </c>
      <c r="H9" s="17"/>
      <c r="I9" s="22"/>
      <c r="J9" s="23">
        <v>45264</v>
      </c>
      <c r="K9" s="24"/>
      <c r="L9" s="25"/>
    </row>
    <row r="10" spans="1:12" ht="18" customHeight="1" x14ac:dyDescent="0.2">
      <c r="A10" s="16" t="s">
        <v>18</v>
      </c>
      <c r="B10" s="17" t="s">
        <v>19</v>
      </c>
      <c r="C10" s="18">
        <v>5950000</v>
      </c>
      <c r="D10" s="19">
        <v>0.99490000000000001</v>
      </c>
      <c r="E10" s="20">
        <v>1.67E-3</v>
      </c>
      <c r="F10" s="20">
        <v>8.3699999999999996E-4</v>
      </c>
      <c r="G10" s="21">
        <f t="shared" si="0"/>
        <v>0.99522102747909214</v>
      </c>
      <c r="H10" s="22">
        <v>405000</v>
      </c>
      <c r="I10" s="22">
        <f t="shared" si="1"/>
        <v>222750.00000000003</v>
      </c>
      <c r="J10" s="23">
        <v>45153</v>
      </c>
      <c r="K10" s="24">
        <f t="shared" si="2"/>
        <v>185.55075000000005</v>
      </c>
      <c r="L10" s="25">
        <f t="shared" si="3"/>
        <v>0.99522102747909225</v>
      </c>
    </row>
    <row r="11" spans="1:12" ht="18" customHeight="1" x14ac:dyDescent="0.2">
      <c r="A11" s="16" t="s">
        <v>20</v>
      </c>
      <c r="B11" s="17" t="s">
        <v>21</v>
      </c>
      <c r="C11" s="18">
        <v>32472</v>
      </c>
      <c r="D11" s="19">
        <v>0.49940000000000001</v>
      </c>
      <c r="E11" s="20">
        <v>1.3799999999999999E-4</v>
      </c>
      <c r="F11" s="20">
        <v>9.2E-5</v>
      </c>
      <c r="G11" s="21">
        <f t="shared" si="0"/>
        <v>0.49999999999999994</v>
      </c>
      <c r="H11" s="22">
        <v>516000</v>
      </c>
      <c r="I11" s="22">
        <f t="shared" si="1"/>
        <v>283800</v>
      </c>
      <c r="J11" s="23">
        <v>45231</v>
      </c>
      <c r="K11" s="24">
        <f t="shared" si="2"/>
        <v>13.054799999999998</v>
      </c>
      <c r="L11" s="25">
        <f t="shared" si="3"/>
        <v>0.5</v>
      </c>
    </row>
    <row r="12" spans="1:12" ht="18" customHeight="1" x14ac:dyDescent="0.2">
      <c r="A12" s="16" t="s">
        <v>22</v>
      </c>
      <c r="B12" s="17" t="s">
        <v>23</v>
      </c>
      <c r="C12" s="18">
        <v>757654</v>
      </c>
      <c r="D12" s="19">
        <v>0.13639999999999999</v>
      </c>
      <c r="E12" s="20">
        <v>5.6099999999999998E-4</v>
      </c>
      <c r="F12" s="20">
        <v>4.9399999999999997E-4</v>
      </c>
      <c r="G12" s="21">
        <f t="shared" si="0"/>
        <v>0.13562753036437247</v>
      </c>
      <c r="H12" s="22">
        <v>388000</v>
      </c>
      <c r="I12" s="22">
        <f t="shared" si="1"/>
        <v>213400.00000000003</v>
      </c>
      <c r="J12" s="23">
        <v>45244</v>
      </c>
      <c r="K12" s="24">
        <f t="shared" si="2"/>
        <v>14.297800000000002</v>
      </c>
      <c r="L12" s="25">
        <f t="shared" si="3"/>
        <v>0.13562753036437256</v>
      </c>
    </row>
    <row r="13" spans="1:12" ht="18" customHeight="1" x14ac:dyDescent="0.2">
      <c r="A13" s="16" t="s">
        <v>24</v>
      </c>
      <c r="B13" s="17" t="s">
        <v>25</v>
      </c>
      <c r="C13" s="18">
        <v>1230072</v>
      </c>
      <c r="D13" s="19">
        <v>0.23730000000000001</v>
      </c>
      <c r="E13" s="20">
        <v>2.6220000000000002E-3</v>
      </c>
      <c r="F13" s="20">
        <v>2.1189999999999998E-3</v>
      </c>
      <c r="G13" s="21">
        <f t="shared" si="0"/>
        <v>0.23737612081170384</v>
      </c>
      <c r="H13" s="22">
        <v>332000</v>
      </c>
      <c r="I13" s="22">
        <f t="shared" si="1"/>
        <v>182600.00000000003</v>
      </c>
      <c r="J13" s="23">
        <v>45258</v>
      </c>
      <c r="K13" s="24">
        <f t="shared" si="2"/>
        <v>91.847800000000092</v>
      </c>
      <c r="L13" s="25">
        <f t="shared" si="3"/>
        <v>0.23737612081170378</v>
      </c>
    </row>
    <row r="14" spans="1:12" ht="18" customHeight="1" x14ac:dyDescent="0.2">
      <c r="A14" s="16" t="s">
        <v>26</v>
      </c>
      <c r="B14" s="17" t="s">
        <v>27</v>
      </c>
      <c r="C14" s="18">
        <v>2800000</v>
      </c>
      <c r="D14" s="19">
        <v>0.15640000000000001</v>
      </c>
      <c r="E14" s="20">
        <v>4.5199999999999998E-4</v>
      </c>
      <c r="F14" s="20">
        <v>3.9100000000000002E-4</v>
      </c>
      <c r="G14" s="21">
        <f t="shared" si="0"/>
        <v>0.15601023017902804</v>
      </c>
      <c r="H14" s="22">
        <v>1352000</v>
      </c>
      <c r="I14" s="22">
        <f t="shared" si="1"/>
        <v>743600.00000000012</v>
      </c>
      <c r="J14" s="23">
        <v>45273</v>
      </c>
      <c r="K14" s="24">
        <f t="shared" si="2"/>
        <v>45.359599999999979</v>
      </c>
      <c r="L14" s="25">
        <f t="shared" si="3"/>
        <v>0.15601023017902813</v>
      </c>
    </row>
    <row r="15" spans="1:12" ht="18" customHeight="1" x14ac:dyDescent="0.2">
      <c r="A15" s="16" t="s">
        <v>26</v>
      </c>
      <c r="B15" s="17" t="s">
        <v>47</v>
      </c>
      <c r="C15" s="18">
        <v>1400000</v>
      </c>
      <c r="D15" s="19">
        <v>0.37519999999999998</v>
      </c>
      <c r="E15" s="20">
        <v>1.13E-4</v>
      </c>
      <c r="F15" s="20">
        <v>8.2000000000000001E-5</v>
      </c>
      <c r="G15" s="21">
        <f t="shared" si="0"/>
        <v>0.37804878048780483</v>
      </c>
      <c r="H15" s="22">
        <v>1352000</v>
      </c>
      <c r="I15" s="22">
        <f t="shared" si="1"/>
        <v>743600.00000000012</v>
      </c>
      <c r="J15" s="23">
        <v>45273</v>
      </c>
      <c r="K15" s="24">
        <f t="shared" si="2"/>
        <v>23.051600000000001</v>
      </c>
      <c r="L15" s="25">
        <f t="shared" si="3"/>
        <v>0.37804878048780483</v>
      </c>
    </row>
    <row r="16" spans="1:12" ht="18" customHeight="1" x14ac:dyDescent="0.2">
      <c r="A16" s="16" t="s">
        <v>26</v>
      </c>
      <c r="B16" s="17" t="s">
        <v>28</v>
      </c>
      <c r="C16" s="18">
        <v>1321610</v>
      </c>
      <c r="D16" s="19">
        <v>1.8269</v>
      </c>
      <c r="E16" s="20">
        <v>8.0000000000000004E-4</v>
      </c>
      <c r="F16" s="20">
        <v>2.8299999999999999E-4</v>
      </c>
      <c r="G16" s="21">
        <f t="shared" si="0"/>
        <v>1.826855123674912</v>
      </c>
      <c r="H16" s="22">
        <v>763000</v>
      </c>
      <c r="I16" s="22">
        <f t="shared" si="1"/>
        <v>419650.00000000006</v>
      </c>
      <c r="J16" s="23">
        <v>45273</v>
      </c>
      <c r="K16" s="24">
        <f t="shared" si="2"/>
        <v>216.95905000000008</v>
      </c>
      <c r="L16" s="25">
        <f t="shared" si="3"/>
        <v>1.8268551236749122</v>
      </c>
    </row>
    <row r="17" spans="1:14" ht="18" customHeight="1" x14ac:dyDescent="0.2">
      <c r="A17" s="16" t="s">
        <v>26</v>
      </c>
      <c r="B17" s="17" t="s">
        <v>29</v>
      </c>
      <c r="C17" s="22">
        <v>97429</v>
      </c>
      <c r="D17" s="19">
        <v>0.2087</v>
      </c>
      <c r="E17" s="20">
        <v>8.3500000000000002E-4</v>
      </c>
      <c r="F17" s="20">
        <v>6.9099999999999999E-4</v>
      </c>
      <c r="G17" s="21">
        <f t="shared" si="0"/>
        <v>0.20839363241678732</v>
      </c>
      <c r="H17" s="22">
        <v>1000000</v>
      </c>
      <c r="I17" s="22">
        <f t="shared" si="1"/>
        <v>550000</v>
      </c>
      <c r="J17" s="27">
        <v>45216</v>
      </c>
      <c r="K17" s="24">
        <f t="shared" si="2"/>
        <v>79.200000000000017</v>
      </c>
      <c r="L17" s="25">
        <f t="shared" si="3"/>
        <v>0.20839363241678724</v>
      </c>
    </row>
    <row r="18" spans="1:14" ht="18" customHeight="1" x14ac:dyDescent="0.2">
      <c r="A18" s="16" t="s">
        <v>26</v>
      </c>
      <c r="B18" s="17" t="s">
        <v>48</v>
      </c>
      <c r="C18" s="22">
        <v>750000</v>
      </c>
      <c r="D18" s="19">
        <v>0.69369999999999998</v>
      </c>
      <c r="E18" s="20">
        <v>3.3399999999999999E-4</v>
      </c>
      <c r="F18" s="20">
        <v>1.9699999999999999E-4</v>
      </c>
      <c r="G18" s="21">
        <f t="shared" si="0"/>
        <v>0.69543147208121825</v>
      </c>
      <c r="H18" s="22">
        <v>1216000</v>
      </c>
      <c r="I18" s="22">
        <f t="shared" si="1"/>
        <v>668800</v>
      </c>
      <c r="J18" s="27">
        <v>45273</v>
      </c>
      <c r="K18" s="24">
        <f t="shared" si="2"/>
        <v>91.625599999999991</v>
      </c>
      <c r="L18" s="25">
        <f t="shared" si="3"/>
        <v>0.69543147208121814</v>
      </c>
    </row>
    <row r="19" spans="1:14" ht="18" customHeight="1" x14ac:dyDescent="0.2">
      <c r="A19" s="16" t="s">
        <v>26</v>
      </c>
      <c r="B19" s="17" t="s">
        <v>46</v>
      </c>
      <c r="C19" s="22">
        <v>75080</v>
      </c>
      <c r="D19" s="19">
        <v>0.70489999999999997</v>
      </c>
      <c r="E19" s="20">
        <v>1.0399999999999999E-4</v>
      </c>
      <c r="F19" s="20">
        <v>6.0999999999999999E-5</v>
      </c>
      <c r="G19" s="21">
        <f t="shared" si="0"/>
        <v>0.70491803278688514</v>
      </c>
      <c r="H19" s="22">
        <v>785000</v>
      </c>
      <c r="I19" s="22">
        <f t="shared" si="1"/>
        <v>431750.00000000006</v>
      </c>
      <c r="J19" s="27">
        <v>45266</v>
      </c>
      <c r="K19" s="24">
        <f t="shared" si="2"/>
        <v>18.565249999999999</v>
      </c>
      <c r="L19" s="25">
        <f t="shared" si="3"/>
        <v>0.70491803278688514</v>
      </c>
      <c r="N19" s="1"/>
    </row>
    <row r="20" spans="1:14" ht="18" customHeight="1" x14ac:dyDescent="0.2">
      <c r="A20" s="16" t="s">
        <v>26</v>
      </c>
      <c r="B20" s="17" t="s">
        <v>49</v>
      </c>
      <c r="C20" s="22">
        <v>450000</v>
      </c>
      <c r="D20" s="19">
        <v>5.9400000000000001E-2</v>
      </c>
      <c r="E20" s="20">
        <v>3.2499999999999999E-4</v>
      </c>
      <c r="F20" s="20">
        <v>3.0699999999999998E-4</v>
      </c>
      <c r="G20" s="21">
        <f t="shared" si="0"/>
        <v>5.8631921824104254E-2</v>
      </c>
      <c r="H20" s="22">
        <v>1198000</v>
      </c>
      <c r="I20" s="22">
        <f t="shared" si="1"/>
        <v>658900</v>
      </c>
      <c r="J20" s="27">
        <v>45273</v>
      </c>
      <c r="K20" s="24">
        <f t="shared" si="2"/>
        <v>11.860200000000003</v>
      </c>
      <c r="L20" s="25">
        <f t="shared" si="3"/>
        <v>5.8631921824104198E-2</v>
      </c>
      <c r="N20" s="1"/>
    </row>
    <row r="21" spans="1:14" ht="18" customHeight="1" x14ac:dyDescent="0.2">
      <c r="A21" s="16" t="s">
        <v>30</v>
      </c>
      <c r="B21" s="17" t="s">
        <v>31</v>
      </c>
      <c r="C21" s="18">
        <v>745000</v>
      </c>
      <c r="D21" s="19">
        <v>1.0438000000000001</v>
      </c>
      <c r="E21" s="20">
        <v>1.4E-3</v>
      </c>
      <c r="F21" s="20">
        <v>6.8499999999999995E-4</v>
      </c>
      <c r="G21" s="21">
        <f t="shared" si="0"/>
        <v>1.0437956204379564</v>
      </c>
      <c r="H21" s="22">
        <v>186000</v>
      </c>
      <c r="I21" s="22">
        <f t="shared" si="1"/>
        <v>102300.00000000001</v>
      </c>
      <c r="J21" s="23">
        <v>45223</v>
      </c>
      <c r="K21" s="24">
        <f t="shared" si="2"/>
        <v>73.144500000000008</v>
      </c>
      <c r="L21" s="25">
        <f t="shared" si="3"/>
        <v>1.0437956204379564</v>
      </c>
      <c r="N21" s="1"/>
    </row>
    <row r="22" spans="1:14" ht="18" customHeight="1" x14ac:dyDescent="0.2">
      <c r="A22" s="16" t="s">
        <v>30</v>
      </c>
      <c r="B22" s="17" t="s">
        <v>32</v>
      </c>
      <c r="C22" s="18">
        <v>300000</v>
      </c>
      <c r="D22" s="19">
        <v>1.0438000000000001</v>
      </c>
      <c r="E22" s="20">
        <v>1.4E-3</v>
      </c>
      <c r="F22" s="20">
        <v>6.8499999999999995E-4</v>
      </c>
      <c r="G22" s="21">
        <f t="shared" si="0"/>
        <v>1.0437956204379564</v>
      </c>
      <c r="H22" s="22">
        <v>186000</v>
      </c>
      <c r="I22" s="22">
        <f t="shared" si="1"/>
        <v>102300.00000000001</v>
      </c>
      <c r="J22" s="23">
        <v>45223</v>
      </c>
      <c r="K22" s="24">
        <f t="shared" si="2"/>
        <v>73.144500000000008</v>
      </c>
      <c r="L22" s="25">
        <f t="shared" si="3"/>
        <v>1.0437956204379564</v>
      </c>
      <c r="N22" s="1"/>
    </row>
    <row r="23" spans="1:14" ht="18" customHeight="1" x14ac:dyDescent="0.2">
      <c r="A23" s="16" t="s">
        <v>30</v>
      </c>
      <c r="B23" s="17" t="s">
        <v>50</v>
      </c>
      <c r="C23" s="22">
        <v>99315</v>
      </c>
      <c r="D23" s="19">
        <v>1.5</v>
      </c>
      <c r="E23" s="20">
        <v>4.4499999999999997E-4</v>
      </c>
      <c r="F23" s="20">
        <v>1.7799999999999999E-4</v>
      </c>
      <c r="G23" s="21">
        <f t="shared" si="0"/>
        <v>1.5</v>
      </c>
      <c r="H23" s="22">
        <v>460000</v>
      </c>
      <c r="I23" s="22">
        <f t="shared" si="1"/>
        <v>253000.00000000003</v>
      </c>
      <c r="J23" s="27">
        <v>45200</v>
      </c>
      <c r="K23" s="24">
        <f t="shared" si="2"/>
        <v>67.551000000000002</v>
      </c>
      <c r="L23" s="25">
        <f t="shared" si="3"/>
        <v>1.4999999999999998</v>
      </c>
      <c r="N23" s="1"/>
    </row>
    <row r="24" spans="1:14" ht="18" customHeight="1" x14ac:dyDescent="0.2">
      <c r="A24" s="16" t="s">
        <v>33</v>
      </c>
      <c r="B24" s="17" t="s">
        <v>34</v>
      </c>
      <c r="C24" s="18">
        <v>5653500</v>
      </c>
      <c r="D24" s="19">
        <v>0.73109999999999997</v>
      </c>
      <c r="E24" s="20">
        <v>2.581E-3</v>
      </c>
      <c r="F24" s="20">
        <v>1.49E-3</v>
      </c>
      <c r="G24" s="21">
        <f t="shared" si="0"/>
        <v>0.73221476510067107</v>
      </c>
      <c r="H24" s="22">
        <v>292000</v>
      </c>
      <c r="I24" s="22">
        <f t="shared" si="1"/>
        <v>160600</v>
      </c>
      <c r="J24" s="23">
        <v>45237</v>
      </c>
      <c r="K24" s="24">
        <f t="shared" si="2"/>
        <v>175.21459999999999</v>
      </c>
      <c r="L24" s="25">
        <f t="shared" si="3"/>
        <v>0.73221476510067107</v>
      </c>
      <c r="N24" s="1"/>
    </row>
    <row r="25" spans="1:14" ht="18" customHeight="1" x14ac:dyDescent="0.2">
      <c r="A25" s="16" t="s">
        <v>35</v>
      </c>
      <c r="B25" s="17" t="s">
        <v>36</v>
      </c>
      <c r="C25" s="18">
        <v>750000</v>
      </c>
      <c r="D25" s="19">
        <v>4.4200000000000003E-2</v>
      </c>
      <c r="E25" s="20">
        <v>1.1659999999999999E-3</v>
      </c>
      <c r="F25" s="20">
        <v>1.1169999999999999E-3</v>
      </c>
      <c r="G25" s="21">
        <f t="shared" si="0"/>
        <v>4.3867502238137873E-2</v>
      </c>
      <c r="H25" s="22">
        <v>1600000</v>
      </c>
      <c r="I25" s="22">
        <f t="shared" si="1"/>
        <v>880000.00000000012</v>
      </c>
      <c r="J25" s="23">
        <v>45266</v>
      </c>
      <c r="K25" s="24">
        <f t="shared" si="2"/>
        <v>43.120000000000005</v>
      </c>
      <c r="L25" s="25">
        <f t="shared" si="3"/>
        <v>4.3867502238137991E-2</v>
      </c>
    </row>
    <row r="26" spans="1:14" ht="18" customHeight="1" x14ac:dyDescent="0.2">
      <c r="A26" s="16" t="s">
        <v>37</v>
      </c>
      <c r="B26" s="17" t="s">
        <v>38</v>
      </c>
      <c r="C26" s="18">
        <v>50000</v>
      </c>
      <c r="D26" s="19">
        <v>0.47620000000000001</v>
      </c>
      <c r="E26" s="20">
        <v>4.6500000000000003E-4</v>
      </c>
      <c r="F26" s="20">
        <v>3.1500000000000001E-4</v>
      </c>
      <c r="G26" s="21">
        <f t="shared" si="0"/>
        <v>0.47619047619047622</v>
      </c>
      <c r="H26" s="22">
        <v>756000</v>
      </c>
      <c r="I26" s="22">
        <f t="shared" si="1"/>
        <v>415800.00000000006</v>
      </c>
      <c r="J26" s="23">
        <v>45217</v>
      </c>
      <c r="K26" s="24">
        <f t="shared" si="2"/>
        <v>62.370000000000012</v>
      </c>
      <c r="L26" s="25">
        <f t="shared" si="3"/>
        <v>0.47619047619047611</v>
      </c>
    </row>
    <row r="27" spans="1:14" ht="18" customHeight="1" x14ac:dyDescent="0.2">
      <c r="A27" s="16" t="s">
        <v>39</v>
      </c>
      <c r="B27" s="17" t="s">
        <v>40</v>
      </c>
      <c r="C27" s="18">
        <v>180000</v>
      </c>
      <c r="D27" s="19">
        <v>0.2059</v>
      </c>
      <c r="E27" s="20">
        <v>1.7229999999999999E-3</v>
      </c>
      <c r="F27" s="20">
        <v>1.4289999999999999E-3</v>
      </c>
      <c r="G27" s="21">
        <f t="shared" si="0"/>
        <v>0.20573827851644508</v>
      </c>
      <c r="H27" s="22">
        <v>282000</v>
      </c>
      <c r="I27" s="22">
        <f t="shared" si="1"/>
        <v>155100</v>
      </c>
      <c r="J27" s="23">
        <v>45271</v>
      </c>
      <c r="K27" s="24">
        <f t="shared" si="2"/>
        <v>45.599399999999996</v>
      </c>
      <c r="L27" s="25">
        <f t="shared" si="3"/>
        <v>0.20573827851644508</v>
      </c>
    </row>
    <row r="28" spans="1:14" ht="18" customHeight="1" x14ac:dyDescent="0.2">
      <c r="A28" s="28" t="s">
        <v>41</v>
      </c>
      <c r="B28" s="29" t="s">
        <v>42</v>
      </c>
      <c r="C28" s="30">
        <v>3943146</v>
      </c>
      <c r="D28" s="31">
        <v>7.2499999999999995E-2</v>
      </c>
      <c r="E28" s="32">
        <v>1.9480000000000001E-3</v>
      </c>
      <c r="F28" s="32">
        <v>1.8159999999999999E-3</v>
      </c>
      <c r="G28" s="33">
        <f t="shared" si="0"/>
        <v>7.2687224669603617E-2</v>
      </c>
      <c r="H28" s="30">
        <v>486000</v>
      </c>
      <c r="I28" s="30">
        <f t="shared" si="1"/>
        <v>267300</v>
      </c>
      <c r="J28" s="34">
        <v>45258</v>
      </c>
      <c r="K28" s="35">
        <f t="shared" si="2"/>
        <v>35.28360000000005</v>
      </c>
      <c r="L28" s="36">
        <f t="shared" si="3"/>
        <v>7.2687224669603714E-2</v>
      </c>
    </row>
    <row r="33" spans="9:10" x14ac:dyDescent="0.2">
      <c r="I33" s="1"/>
      <c r="J33" s="1"/>
    </row>
    <row r="34" spans="9:10" x14ac:dyDescent="0.2">
      <c r="I34" s="1"/>
      <c r="J34" s="1"/>
    </row>
  </sheetData>
  <conditionalFormatting sqref="L2:L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0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Hansen</dc:creator>
  <cp:lastModifiedBy>Malah Armstrong</cp:lastModifiedBy>
  <cp:lastPrinted>2023-10-30T22:22:39Z</cp:lastPrinted>
  <dcterms:created xsi:type="dcterms:W3CDTF">2023-10-25T22:43:58Z</dcterms:created>
  <dcterms:modified xsi:type="dcterms:W3CDTF">2023-10-30T22:24:27Z</dcterms:modified>
</cp:coreProperties>
</file>