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laharmstrong/Desktop/"/>
    </mc:Choice>
  </mc:AlternateContent>
  <xr:revisionPtr revIDLastSave="0" documentId="13_ncr:1_{8DF3B125-DED5-264D-BCBE-FD139F152068}" xr6:coauthVersionLast="47" xr6:coauthVersionMax="47" xr10:uidLastSave="{00000000-0000-0000-0000-000000000000}"/>
  <bookViews>
    <workbookView xWindow="0" yWindow="500" windowWidth="28800" windowHeight="15780" xr2:uid="{00000000-000D-0000-FFFF-FFFF00000000}"/>
  </bookViews>
  <sheets>
    <sheet name="Work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2" i="2"/>
  <c r="G3" i="2"/>
  <c r="K3" i="2" s="1"/>
  <c r="G4" i="2"/>
  <c r="K4" i="2" s="1"/>
  <c r="G5" i="2"/>
  <c r="K5" i="2" s="1"/>
  <c r="G6" i="2"/>
  <c r="K6" i="2" s="1"/>
  <c r="G7" i="2"/>
  <c r="K7" i="2" s="1"/>
  <c r="G8" i="2"/>
  <c r="J8" i="2" s="1"/>
  <c r="G9" i="2"/>
  <c r="J9" i="2" s="1"/>
  <c r="G10" i="2"/>
  <c r="J10" i="2" s="1"/>
  <c r="G11" i="2"/>
  <c r="K11" i="2" s="1"/>
  <c r="G12" i="2"/>
  <c r="K12" i="2" s="1"/>
  <c r="G13" i="2"/>
  <c r="K13" i="2" s="1"/>
  <c r="G14" i="2"/>
  <c r="K14" i="2" s="1"/>
  <c r="G15" i="2"/>
  <c r="K15" i="2" s="1"/>
  <c r="G16" i="2"/>
  <c r="J16" i="2" s="1"/>
  <c r="G17" i="2"/>
  <c r="J17" i="2" s="1"/>
  <c r="G18" i="2"/>
  <c r="J18" i="2" s="1"/>
  <c r="G19" i="2"/>
  <c r="K19" i="2" s="1"/>
  <c r="G20" i="2"/>
  <c r="K20" i="2" s="1"/>
  <c r="G21" i="2"/>
  <c r="K21" i="2" s="1"/>
  <c r="G22" i="2"/>
  <c r="K22" i="2" s="1"/>
  <c r="G23" i="2"/>
  <c r="K23" i="2" s="1"/>
  <c r="G24" i="2"/>
  <c r="J24" i="2" s="1"/>
  <c r="G25" i="2"/>
  <c r="J25" i="2" s="1"/>
  <c r="G26" i="2"/>
  <c r="J26" i="2" s="1"/>
  <c r="G27" i="2"/>
  <c r="K27" i="2" s="1"/>
  <c r="G28" i="2"/>
  <c r="K28" i="2" s="1"/>
  <c r="G29" i="2"/>
  <c r="K29" i="2" s="1"/>
  <c r="G30" i="2"/>
  <c r="K30" i="2" s="1"/>
  <c r="G31" i="2"/>
  <c r="K31" i="2" s="1"/>
  <c r="G32" i="2"/>
  <c r="J32" i="2" s="1"/>
  <c r="G33" i="2"/>
  <c r="J33" i="2" s="1"/>
  <c r="G34" i="2"/>
  <c r="J34" i="2" s="1"/>
  <c r="G35" i="2"/>
  <c r="J35" i="2" s="1"/>
  <c r="G36" i="2"/>
  <c r="K36" i="2" s="1"/>
  <c r="G37" i="2"/>
  <c r="K37" i="2" s="1"/>
  <c r="G38" i="2"/>
  <c r="K38" i="2" s="1"/>
  <c r="G39" i="2"/>
  <c r="K39" i="2" s="1"/>
  <c r="G40" i="2"/>
  <c r="J40" i="2" s="1"/>
  <c r="G41" i="2"/>
  <c r="J41" i="2" s="1"/>
  <c r="G42" i="2"/>
  <c r="J42" i="2" s="1"/>
  <c r="G43" i="2"/>
  <c r="K43" i="2" s="1"/>
  <c r="G44" i="2"/>
  <c r="K44" i="2" s="1"/>
  <c r="G45" i="2"/>
  <c r="K45" i="2" s="1"/>
  <c r="G46" i="2"/>
  <c r="K46" i="2" s="1"/>
  <c r="G47" i="2"/>
  <c r="K47" i="2" s="1"/>
  <c r="G48" i="2"/>
  <c r="J48" i="2" s="1"/>
  <c r="G49" i="2"/>
  <c r="J49" i="2" s="1"/>
  <c r="G50" i="2"/>
  <c r="J50" i="2" s="1"/>
  <c r="G51" i="2"/>
  <c r="K51" i="2" s="1"/>
  <c r="G52" i="2"/>
  <c r="K52" i="2" s="1"/>
  <c r="G53" i="2"/>
  <c r="K53" i="2" s="1"/>
  <c r="G54" i="2"/>
  <c r="K54" i="2" s="1"/>
  <c r="G55" i="2"/>
  <c r="K55" i="2" s="1"/>
  <c r="G56" i="2"/>
  <c r="J56" i="2" s="1"/>
  <c r="G57" i="2"/>
  <c r="J57" i="2" s="1"/>
  <c r="G58" i="2"/>
  <c r="J58" i="2" s="1"/>
  <c r="G59" i="2"/>
  <c r="J59" i="2" s="1"/>
  <c r="G60" i="2"/>
  <c r="K60" i="2" s="1"/>
  <c r="G61" i="2"/>
  <c r="K61" i="2" s="1"/>
  <c r="G62" i="2"/>
  <c r="K62" i="2" s="1"/>
  <c r="G63" i="2"/>
  <c r="K63" i="2" s="1"/>
  <c r="G64" i="2"/>
  <c r="J64" i="2" s="1"/>
  <c r="G65" i="2"/>
  <c r="J65" i="2" s="1"/>
  <c r="G66" i="2"/>
  <c r="J66" i="2" s="1"/>
  <c r="G67" i="2"/>
  <c r="J67" i="2" s="1"/>
  <c r="G68" i="2"/>
  <c r="K68" i="2" s="1"/>
  <c r="G69" i="2"/>
  <c r="K69" i="2" s="1"/>
  <c r="G70" i="2"/>
  <c r="K70" i="2" s="1"/>
  <c r="G71" i="2"/>
  <c r="K71" i="2" s="1"/>
  <c r="G72" i="2"/>
  <c r="J72" i="2" s="1"/>
  <c r="G73" i="2"/>
  <c r="J73" i="2" s="1"/>
  <c r="G74" i="2"/>
  <c r="J74" i="2" s="1"/>
  <c r="G75" i="2"/>
  <c r="K75" i="2" s="1"/>
  <c r="G76" i="2"/>
  <c r="K76" i="2" s="1"/>
  <c r="G77" i="2"/>
  <c r="K77" i="2" s="1"/>
  <c r="G78" i="2"/>
  <c r="K78" i="2" s="1"/>
  <c r="G79" i="2"/>
  <c r="K79" i="2" s="1"/>
  <c r="G80" i="2"/>
  <c r="J80" i="2" s="1"/>
  <c r="G81" i="2"/>
  <c r="J81" i="2" s="1"/>
  <c r="G82" i="2"/>
  <c r="J82" i="2" s="1"/>
  <c r="G83" i="2"/>
  <c r="K83" i="2" s="1"/>
  <c r="G84" i="2"/>
  <c r="K84" i="2" s="1"/>
  <c r="G85" i="2"/>
  <c r="J85" i="2" s="1"/>
  <c r="G86" i="2"/>
  <c r="K86" i="2" s="1"/>
  <c r="G87" i="2"/>
  <c r="K87" i="2" s="1"/>
  <c r="G88" i="2"/>
  <c r="J88" i="2" s="1"/>
  <c r="G89" i="2"/>
  <c r="J89" i="2" s="1"/>
  <c r="G90" i="2"/>
  <c r="J90" i="2" s="1"/>
  <c r="G91" i="2"/>
  <c r="J91" i="2" s="1"/>
  <c r="G92" i="2"/>
  <c r="K92" i="2" s="1"/>
  <c r="G93" i="2"/>
  <c r="K93" i="2" s="1"/>
  <c r="G2" i="2"/>
  <c r="K2" i="2" s="1"/>
  <c r="J87" i="2" l="1"/>
  <c r="J79" i="2"/>
  <c r="J71" i="2"/>
  <c r="J63" i="2"/>
  <c r="J55" i="2"/>
  <c r="J47" i="2"/>
  <c r="J39" i="2"/>
  <c r="J31" i="2"/>
  <c r="J23" i="2"/>
  <c r="J15" i="2"/>
  <c r="J7" i="2"/>
  <c r="J86" i="2"/>
  <c r="J78" i="2"/>
  <c r="J70" i="2"/>
  <c r="J62" i="2"/>
  <c r="J54" i="2"/>
  <c r="J46" i="2"/>
  <c r="J38" i="2"/>
  <c r="J30" i="2"/>
  <c r="J22" i="2"/>
  <c r="J14" i="2"/>
  <c r="J6" i="2"/>
  <c r="J93" i="2"/>
  <c r="J77" i="2"/>
  <c r="J69" i="2"/>
  <c r="J61" i="2"/>
  <c r="J53" i="2"/>
  <c r="J45" i="2"/>
  <c r="J37" i="2"/>
  <c r="J29" i="2"/>
  <c r="J21" i="2"/>
  <c r="J13" i="2"/>
  <c r="J92" i="2"/>
  <c r="J84" i="2"/>
  <c r="J76" i="2"/>
  <c r="J68" i="2"/>
  <c r="J60" i="2"/>
  <c r="J52" i="2"/>
  <c r="J44" i="2"/>
  <c r="J36" i="2"/>
  <c r="J28" i="2"/>
  <c r="J20" i="2"/>
  <c r="J12" i="2"/>
  <c r="J5" i="2"/>
  <c r="J83" i="2"/>
  <c r="J75" i="2"/>
  <c r="J51" i="2"/>
  <c r="J43" i="2"/>
  <c r="J27" i="2"/>
  <c r="J19" i="2"/>
  <c r="J11" i="2"/>
  <c r="J4" i="2"/>
  <c r="J3" i="2"/>
  <c r="J2" i="2"/>
  <c r="K72" i="2"/>
  <c r="K40" i="2"/>
  <c r="K8" i="2"/>
  <c r="K67" i="2"/>
  <c r="K35" i="2"/>
  <c r="K91" i="2"/>
  <c r="K64" i="2"/>
  <c r="K32" i="2"/>
  <c r="K88" i="2"/>
  <c r="K59" i="2"/>
  <c r="K85" i="2"/>
  <c r="K56" i="2"/>
  <c r="K24" i="2"/>
  <c r="K80" i="2"/>
  <c r="K48" i="2"/>
  <c r="K16" i="2"/>
  <c r="K90" i="2"/>
  <c r="K82" i="2"/>
  <c r="K74" i="2"/>
  <c r="K66" i="2"/>
  <c r="K58" i="2"/>
  <c r="K50" i="2"/>
  <c r="K42" i="2"/>
  <c r="K34" i="2"/>
  <c r="K26" i="2"/>
  <c r="K18" i="2"/>
  <c r="K10" i="2"/>
  <c r="K89" i="2"/>
  <c r="K81" i="2"/>
  <c r="K73" i="2"/>
  <c r="K65" i="2"/>
  <c r="K57" i="2"/>
  <c r="K49" i="2"/>
  <c r="K41" i="2"/>
  <c r="K33" i="2"/>
  <c r="K25" i="2"/>
  <c r="K17" i="2"/>
  <c r="K9" i="2"/>
</calcChain>
</file>

<file path=xl/sharedStrings.xml><?xml version="1.0" encoding="utf-8"?>
<sst xmlns="http://schemas.openxmlformats.org/spreadsheetml/2006/main" count="235" uniqueCount="118">
  <si>
    <t>ALTA TOWN</t>
  </si>
  <si>
    <t>OGDEN CITY SCHOOL DISTRICT</t>
  </si>
  <si>
    <t>LOGAN CITY SCHOOL DISTRICT</t>
  </si>
  <si>
    <t>HIDEOUT TOWN</t>
  </si>
  <si>
    <t>BOX ELDER SCHOOL DISTRICT</t>
  </si>
  <si>
    <t>HYDE PARK CITY</t>
  </si>
  <si>
    <t>BRIGHAM CITY</t>
  </si>
  <si>
    <t>SOUTH OGDEN CITY</t>
  </si>
  <si>
    <t>SANDY CITY</t>
  </si>
  <si>
    <t>WOODS CROSS CITY</t>
  </si>
  <si>
    <t>HENEFER TOWN</t>
  </si>
  <si>
    <t>Proposed Tax Rate</t>
  </si>
  <si>
    <t>TOOELE COUNTY SCHOOL DISTRICT</t>
  </si>
  <si>
    <t>KAYSVILLE</t>
  </si>
  <si>
    <t>SALT LAKE CITY LIBRARY</t>
  </si>
  <si>
    <t>MORGAN COUNTY SCHOOL DISTRICT</t>
  </si>
  <si>
    <t>HARRISVILLE CITY</t>
  </si>
  <si>
    <t>WEBER COUNTY SCHOOL DISTRICT</t>
  </si>
  <si>
    <t>UNIFIED FIRE SERVICE AREA</t>
  </si>
  <si>
    <t>SANTAQUIN CITY</t>
  </si>
  <si>
    <t>WASHINGTON COUNTY SCHOOL DISTRICT</t>
  </si>
  <si>
    <t>WEBER BASIN WATER CONSERVANCY DISTRICT</t>
  </si>
  <si>
    <t>INTERLAKEN TOWN</t>
  </si>
  <si>
    <t>KANAB CITY</t>
  </si>
  <si>
    <t>TOOELE CITY</t>
  </si>
  <si>
    <t>GENOLA TOWN</t>
  </si>
  <si>
    <t>SALT LAKE CITY SCHOOL DISTRICT</t>
  </si>
  <si>
    <t>MAYFIELD TOWN</t>
  </si>
  <si>
    <t>WEST BOUNTIFUL</t>
  </si>
  <si>
    <t>FOUNTAIN GREEN CITY</t>
  </si>
  <si>
    <t>Entity Name</t>
  </si>
  <si>
    <t>DAGGETT COUNTY SCHOOL DISTRICT</t>
  </si>
  <si>
    <t>GOSHEN TOWN</t>
  </si>
  <si>
    <t>GRAND COUNTY SCHOOL DISTRICT IN SAN JUAN COUNTY</t>
  </si>
  <si>
    <t>MIDVALE CITY</t>
  </si>
  <si>
    <t>6:30 PM</t>
  </si>
  <si>
    <t>County</t>
  </si>
  <si>
    <t>7:00 PM</t>
  </si>
  <si>
    <t>Certified Tax Rate</t>
  </si>
  <si>
    <t>HEBER CITY</t>
  </si>
  <si>
    <t>WPR ROAD AND FIRE DISTRICT</t>
  </si>
  <si>
    <t>WEST POINT</t>
  </si>
  <si>
    <t>WALLSBURG TOWN</t>
  </si>
  <si>
    <t>CENTRAL UTAH WATER CONSERVANCY DISTRICT</t>
  </si>
  <si>
    <t>6:00  PM</t>
  </si>
  <si>
    <t>NORTH OGDEN CITY</t>
  </si>
  <si>
    <t>MORGAN CITY</t>
  </si>
  <si>
    <t>HERRIMAN CITY SAFETY ENFORCEMENT AREA</t>
  </si>
  <si>
    <t>SALT LAKE CITY</t>
  </si>
  <si>
    <t>CENTRAL WEBER SEWER IMPROVEMENT DISTRICT</t>
  </si>
  <si>
    <t>WEST JORDAN CITY</t>
  </si>
  <si>
    <t>PLEASANT GROVE CITY</t>
  </si>
  <si>
    <t>PROVO CITY</t>
  </si>
  <si>
    <t>WPR UTILITY DISTRICT</t>
  </si>
  <si>
    <t>CLINTON</t>
  </si>
  <si>
    <t>SMITHFIELD</t>
  </si>
  <si>
    <t>SOUTH DAVIS METRO FIRE SERVICE AREA</t>
  </si>
  <si>
    <t>SPRINGVILLE CITY</t>
  </si>
  <si>
    <t>RICHMOND CITY</t>
  </si>
  <si>
    <t>WASATCH COUNTY SCHOOL DISTRICT</t>
  </si>
  <si>
    <t>FARMINGTON</t>
  </si>
  <si>
    <t>GRANITE SCHOOL DISTRICT</t>
  </si>
  <si>
    <t>OAKLEY CITY</t>
  </si>
  <si>
    <t>SOUTH SUMMIT SCHOOL DISTRICT</t>
  </si>
  <si>
    <t>BLUFFDALE CITY</t>
  </si>
  <si>
    <t>MENDON CITY</t>
  </si>
  <si>
    <t>WEST VALLEY CITY</t>
  </si>
  <si>
    <t>7:30 PM</t>
  </si>
  <si>
    <t>ALPINE SCHOOL DISTRICT</t>
  </si>
  <si>
    <t>WAYNE COUNTY SCHOOL DISTRICT</t>
  </si>
  <si>
    <t>NORTH VIEW FIRE DISTRICT</t>
  </si>
  <si>
    <t>6:10 PM</t>
  </si>
  <si>
    <t>6:00 PM</t>
  </si>
  <si>
    <t>TREMONTON CITY</t>
  </si>
  <si>
    <t>JORDAN VALLEY WATER CONSERVANCY DISTRICT</t>
  </si>
  <si>
    <t>8:00 PM</t>
  </si>
  <si>
    <t>BEAVER COUNTY SCHOOL DISTRICT</t>
  </si>
  <si>
    <t>MURRAY CITY</t>
  </si>
  <si>
    <t>MANILA TOWN</t>
  </si>
  <si>
    <t>GUNNISON CITY</t>
  </si>
  <si>
    <t>JUAB COUNTY SCHOOL DISTRICT</t>
  </si>
  <si>
    <t>RICHFIELD CITY</t>
  </si>
  <si>
    <t>GRAND COUNTY SCHOOL DISTRICT</t>
  </si>
  <si>
    <t>PARK CITY SCHOOL DISTRICT</t>
  </si>
  <si>
    <t>WELLSVILLE</t>
  </si>
  <si>
    <t>PAYSON CITY</t>
  </si>
  <si>
    <t>JORDAN SCHOOL DISTRICT</t>
  </si>
  <si>
    <t>BLUFFDALE</t>
  </si>
  <si>
    <t>WOODLAND HILLS CITY</t>
  </si>
  <si>
    <t>Weber</t>
  </si>
  <si>
    <t>Beaver</t>
  </si>
  <si>
    <t>Box Elder</t>
  </si>
  <si>
    <t>Cache</t>
  </si>
  <si>
    <t>Daggett</t>
  </si>
  <si>
    <t>Davis</t>
  </si>
  <si>
    <t>Duchesne</t>
  </si>
  <si>
    <t>Grand</t>
  </si>
  <si>
    <t>Juab</t>
  </si>
  <si>
    <t>Kane</t>
  </si>
  <si>
    <t>Morgan</t>
  </si>
  <si>
    <t xml:space="preserve">Salt Lake 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</si>
  <si>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</si>
  <si>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</si>
  <si>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</si>
  <si>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</si>
  <si>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</si>
  <si>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</si>
  <si>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</si>
  <si>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</si>
  <si>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</si>
  <si>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</si>
  <si>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Means the entity is in more than one county</t>
  </si>
  <si>
    <t>Primary Residential Exemption Applied</t>
  </si>
  <si>
    <t>Hike Amount on Avergae Home Value %</t>
  </si>
  <si>
    <t>Hike Amount on Average Home Value $</t>
  </si>
  <si>
    <t>August Hearing Date</t>
  </si>
  <si>
    <t>August Hearing Time</t>
  </si>
  <si>
    <t>Average Home Value in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</si>
</sst>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[$-409]h:mm\ AM/PM;@"/>
  </numFmts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657A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2F466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10" fontId="2" fillId="0" borderId="0" xfId="0" applyNumberFormat="1" applyFont="1"/>
    <xf numFmtId="0" fontId="2" fillId="3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96"/>
  <sheetViews>
    <sheetView tabSelected="1" topLeftCell="A90" zoomScaleNormal="100" workbookViewId="0">
      <selection sqref="A1:K93"/>
    </sheetView>
  </sheetViews>
  <sheetFormatPr baseColWidth="10" defaultColWidth="9.1640625" defaultRowHeight="15" x14ac:dyDescent="0.2"/>
  <cols>
    <col min="1" max="1" width="7.33203125" bestFit="1" customWidth="1"/>
    <col min="2" max="2" width="27.6640625" style="2" bestFit="1" customWidth="1"/>
    <col min="3" max="3" width="1.1640625" hidden="1" customWidth="1"/>
    <col min="4" max="4" width="11" bestFit="1" customWidth="1"/>
    <col min="5" max="5" width="11.1640625" bestFit="1" customWidth="1"/>
    <col min="6" max="6" width="9.1640625" bestFit="1" customWidth="1"/>
    <col min="7" max="7" width="11.83203125" customWidth="1"/>
    <col min="8" max="8" width="12.33203125" bestFit="1" customWidth="1"/>
    <col min="9" max="9" width="9.33203125" bestFit="1" customWidth="1"/>
    <col min="10" max="11" width="9.83203125" bestFit="1" customWidth="1"/>
  </cols>
  <sheetData>
    <row r="1" spans="1:11" ht="72" customHeight="1" thickBot="1" x14ac:dyDescent="0.25">
      <c r="A1" s="3" t="s">
        <v>36</v>
      </c>
      <c r="B1" s="4" t="s">
        <v>30</v>
      </c>
      <c r="C1" s="3" t="s">
        <v>30</v>
      </c>
      <c r="D1" s="3" t="s">
        <v>38</v>
      </c>
      <c r="E1" s="3" t="s">
        <v>11</v>
      </c>
      <c r="F1" s="3" t="s">
        <v>117</v>
      </c>
      <c r="G1" s="3" t="s">
        <v>112</v>
      </c>
      <c r="H1" s="3" t="s">
        <v>115</v>
      </c>
      <c r="I1" s="3" t="s">
        <v>116</v>
      </c>
      <c r="J1" s="5" t="s">
        <v>114</v>
      </c>
      <c r="K1" s="5" t="s">
        <v>113</v>
      </c>
    </row>
    <row r="2" spans="1:11" x14ac:dyDescent="0.2">
      <c r="A2" s="6" t="s">
        <v>90</v>
      </c>
      <c r="B2" s="6" t="str">
        <f>PROPER(C2)</f>
        <v>Beaver County School District</v>
      </c>
      <c r="C2" s="6" t="s">
        <v>76</v>
      </c>
      <c r="D2" s="6">
        <v>5.5760000000000002E-3</v>
      </c>
      <c r="E2" s="6">
        <v>5.7689999999999998E-3</v>
      </c>
      <c r="F2" s="7">
        <v>260000</v>
      </c>
      <c r="G2" s="7">
        <f>F2*0.55</f>
        <v>143000</v>
      </c>
      <c r="H2" s="12">
        <v>45146</v>
      </c>
      <c r="I2" s="8">
        <v>0.75</v>
      </c>
      <c r="J2" s="9">
        <f>SUM(G2*(E2-D2))</f>
        <v>27.598999999999943</v>
      </c>
      <c r="K2" s="10">
        <f>(((G2*E2)-(G2*D2))/(G2*D2))</f>
        <v>3.4612625538019998E-2</v>
      </c>
    </row>
    <row r="3" spans="1:11" x14ac:dyDescent="0.2">
      <c r="A3" s="6" t="s">
        <v>91</v>
      </c>
      <c r="B3" s="6" t="str">
        <f t="shared" ref="B3:B65" si="0">PROPER(C3)</f>
        <v>Box Elder School District</v>
      </c>
      <c r="C3" s="6" t="s">
        <v>4</v>
      </c>
      <c r="D3" s="6">
        <v>5.4619999999999998E-3</v>
      </c>
      <c r="E3" s="6">
        <v>5.8050000000000003E-3</v>
      </c>
      <c r="F3" s="7">
        <v>460000</v>
      </c>
      <c r="G3" s="7">
        <f t="shared" ref="G3:G65" si="1">F3*0.55</f>
        <v>253000.00000000003</v>
      </c>
      <c r="H3" s="12">
        <v>45147</v>
      </c>
      <c r="I3" s="8">
        <v>0.8125</v>
      </c>
      <c r="J3" s="9">
        <f t="shared" ref="J3:J65" si="2">SUM(G3*(E3-D3))</f>
        <v>86.77900000000011</v>
      </c>
      <c r="K3" s="10">
        <f t="shared" ref="K3:K65" si="3">(((G3*E3)-(G3*D3))/(G3*D3))</f>
        <v>6.2797510069571572E-2</v>
      </c>
    </row>
    <row r="4" spans="1:11" x14ac:dyDescent="0.2">
      <c r="A4" s="6" t="s">
        <v>91</v>
      </c>
      <c r="B4" s="6" t="str">
        <f t="shared" si="0"/>
        <v>Brigham City</v>
      </c>
      <c r="C4" s="6" t="s">
        <v>6</v>
      </c>
      <c r="D4" s="6">
        <v>1.5120000000000001E-3</v>
      </c>
      <c r="E4" s="6">
        <v>1.567E-3</v>
      </c>
      <c r="F4" s="7">
        <v>420000</v>
      </c>
      <c r="G4" s="7">
        <f t="shared" si="1"/>
        <v>231000.00000000003</v>
      </c>
      <c r="H4" s="12">
        <v>45148</v>
      </c>
      <c r="I4" s="8" t="s">
        <v>44</v>
      </c>
      <c r="J4" s="9">
        <f t="shared" si="2"/>
        <v>12.704999999999984</v>
      </c>
      <c r="K4" s="10">
        <f t="shared" si="3"/>
        <v>3.6375661375661325E-2</v>
      </c>
    </row>
    <row r="5" spans="1:11" x14ac:dyDescent="0.2">
      <c r="A5" s="6" t="s">
        <v>91</v>
      </c>
      <c r="B5" s="6" t="str">
        <f t="shared" si="0"/>
        <v>Tremonton City</v>
      </c>
      <c r="C5" s="6" t="s">
        <v>73</v>
      </c>
      <c r="D5" s="6">
        <v>2.0230000000000001E-3</v>
      </c>
      <c r="E5" s="6">
        <v>3.0379999999999999E-3</v>
      </c>
      <c r="F5" s="7">
        <v>435000</v>
      </c>
      <c r="G5" s="7">
        <f t="shared" si="1"/>
        <v>239250.00000000003</v>
      </c>
      <c r="H5" s="12">
        <v>45153</v>
      </c>
      <c r="I5" s="8">
        <v>0.79166666666666663</v>
      </c>
      <c r="J5" s="9">
        <f t="shared" si="2"/>
        <v>242.83875</v>
      </c>
      <c r="K5" s="10">
        <f t="shared" si="3"/>
        <v>0.5017301038062284</v>
      </c>
    </row>
    <row r="6" spans="1:11" x14ac:dyDescent="0.2">
      <c r="A6" s="6" t="s">
        <v>91</v>
      </c>
      <c r="B6" s="11" t="str">
        <f t="shared" si="0"/>
        <v>Weber Basin Water Conservancy District</v>
      </c>
      <c r="C6" s="11" t="s">
        <v>21</v>
      </c>
      <c r="D6" s="6">
        <v>1.54E-4</v>
      </c>
      <c r="E6" s="6">
        <v>2.0000000000000001E-4</v>
      </c>
      <c r="F6" s="7">
        <v>335000</v>
      </c>
      <c r="G6" s="7">
        <f t="shared" si="1"/>
        <v>184250.00000000003</v>
      </c>
      <c r="H6" s="12">
        <v>45166</v>
      </c>
      <c r="I6" s="8" t="s">
        <v>35</v>
      </c>
      <c r="J6" s="9">
        <f t="shared" si="2"/>
        <v>8.475500000000002</v>
      </c>
      <c r="K6" s="10">
        <f t="shared" si="3"/>
        <v>0.2987012987012988</v>
      </c>
    </row>
    <row r="7" spans="1:11" x14ac:dyDescent="0.2">
      <c r="A7" s="6" t="s">
        <v>92</v>
      </c>
      <c r="B7" s="6" t="str">
        <f t="shared" si="0"/>
        <v>Logan City School District</v>
      </c>
      <c r="C7" s="6" t="s">
        <v>2</v>
      </c>
      <c r="D7" s="6">
        <v>5.8269999999999997E-3</v>
      </c>
      <c r="E7" s="6">
        <v>5.947E-3</v>
      </c>
      <c r="F7" s="7">
        <v>482000</v>
      </c>
      <c r="G7" s="7">
        <f t="shared" si="1"/>
        <v>265100</v>
      </c>
      <c r="H7" s="12">
        <v>45146</v>
      </c>
      <c r="I7" s="8" t="s">
        <v>72</v>
      </c>
      <c r="J7" s="9">
        <f t="shared" si="2"/>
        <v>31.812000000000083</v>
      </c>
      <c r="K7" s="10">
        <f t="shared" si="3"/>
        <v>2.0593787540758621E-2</v>
      </c>
    </row>
    <row r="8" spans="1:11" x14ac:dyDescent="0.2">
      <c r="A8" s="6" t="s">
        <v>92</v>
      </c>
      <c r="B8" s="6" t="str">
        <f t="shared" si="0"/>
        <v>Hyde Park City</v>
      </c>
      <c r="C8" s="6" t="s">
        <v>5</v>
      </c>
      <c r="D8" s="6">
        <v>1.096E-3</v>
      </c>
      <c r="E8" s="6">
        <v>1.1000000000000001E-3</v>
      </c>
      <c r="F8" s="7">
        <v>576000</v>
      </c>
      <c r="G8" s="7">
        <f t="shared" si="1"/>
        <v>316800</v>
      </c>
      <c r="H8" s="12">
        <v>45161</v>
      </c>
      <c r="I8" s="8" t="s">
        <v>37</v>
      </c>
      <c r="J8" s="9">
        <f t="shared" si="2"/>
        <v>1.2672000000000307</v>
      </c>
      <c r="K8" s="10">
        <f t="shared" si="3"/>
        <v>3.6496350364963576E-3</v>
      </c>
    </row>
    <row r="9" spans="1:11" x14ac:dyDescent="0.2">
      <c r="A9" s="6" t="s">
        <v>92</v>
      </c>
      <c r="B9" s="6" t="str">
        <f t="shared" si="0"/>
        <v>Mendon City</v>
      </c>
      <c r="C9" s="6" t="s">
        <v>65</v>
      </c>
      <c r="D9" s="6">
        <v>1.155E-3</v>
      </c>
      <c r="E9" s="6">
        <v>1.4189999999999999E-3</v>
      </c>
      <c r="F9" s="7">
        <v>571000</v>
      </c>
      <c r="G9" s="7">
        <f t="shared" si="1"/>
        <v>314050</v>
      </c>
      <c r="H9" s="12">
        <v>45153</v>
      </c>
      <c r="I9" s="8" t="s">
        <v>72</v>
      </c>
      <c r="J9" s="9">
        <f t="shared" si="2"/>
        <v>82.90919999999997</v>
      </c>
      <c r="K9" s="10">
        <f t="shared" si="3"/>
        <v>0.2285714285714284</v>
      </c>
    </row>
    <row r="10" spans="1:11" x14ac:dyDescent="0.2">
      <c r="A10" s="6" t="s">
        <v>92</v>
      </c>
      <c r="B10" s="6" t="str">
        <f t="shared" si="0"/>
        <v>Richmond City</v>
      </c>
      <c r="C10" s="6" t="s">
        <v>58</v>
      </c>
      <c r="D10" s="6">
        <v>1.0740000000000001E-3</v>
      </c>
      <c r="E10" s="6">
        <v>1.1100000000000001E-3</v>
      </c>
      <c r="F10" s="7">
        <v>458000</v>
      </c>
      <c r="G10" s="7">
        <f t="shared" si="1"/>
        <v>251900.00000000003</v>
      </c>
      <c r="H10" s="12">
        <v>45155</v>
      </c>
      <c r="I10" s="8" t="s">
        <v>67</v>
      </c>
      <c r="J10" s="9">
        <f t="shared" si="2"/>
        <v>9.0684000000000022</v>
      </c>
      <c r="K10" s="10">
        <f t="shared" si="3"/>
        <v>3.3519553072625684E-2</v>
      </c>
    </row>
    <row r="11" spans="1:11" x14ac:dyDescent="0.2">
      <c r="A11" s="6" t="s">
        <v>92</v>
      </c>
      <c r="B11" s="6" t="str">
        <f t="shared" si="0"/>
        <v>Smithfield</v>
      </c>
      <c r="C11" s="6" t="s">
        <v>55</v>
      </c>
      <c r="D11" s="6">
        <v>1.1490000000000001E-3</v>
      </c>
      <c r="E11" s="6">
        <v>1.3519999999999999E-3</v>
      </c>
      <c r="F11" s="7">
        <v>483000</v>
      </c>
      <c r="G11" s="7">
        <f t="shared" si="1"/>
        <v>265650</v>
      </c>
      <c r="H11" s="12">
        <v>45147</v>
      </c>
      <c r="I11" s="8" t="s">
        <v>35</v>
      </c>
      <c r="J11" s="9">
        <f t="shared" si="2"/>
        <v>53.926949999999955</v>
      </c>
      <c r="K11" s="10">
        <f t="shared" si="3"/>
        <v>0.17667536988685806</v>
      </c>
    </row>
    <row r="12" spans="1:11" x14ac:dyDescent="0.2">
      <c r="A12" s="6" t="s">
        <v>92</v>
      </c>
      <c r="B12" s="6" t="str">
        <f t="shared" si="0"/>
        <v>Wellsville</v>
      </c>
      <c r="C12" s="6" t="s">
        <v>84</v>
      </c>
      <c r="D12" s="6">
        <v>7.2199999999999999E-4</v>
      </c>
      <c r="E12" s="6">
        <v>8.0999999999999996E-4</v>
      </c>
      <c r="F12" s="7">
        <v>551000</v>
      </c>
      <c r="G12" s="7">
        <f t="shared" si="1"/>
        <v>303050</v>
      </c>
      <c r="H12" s="12">
        <v>45140</v>
      </c>
      <c r="I12" s="8" t="s">
        <v>71</v>
      </c>
      <c r="J12" s="9">
        <f t="shared" si="2"/>
        <v>26.668399999999991</v>
      </c>
      <c r="K12" s="10">
        <f t="shared" si="3"/>
        <v>0.12188365650969525</v>
      </c>
    </row>
    <row r="13" spans="1:11" x14ac:dyDescent="0.2">
      <c r="A13" s="6" t="s">
        <v>93</v>
      </c>
      <c r="B13" s="6" t="str">
        <f t="shared" si="0"/>
        <v>Daggett County School District</v>
      </c>
      <c r="C13" s="6" t="s">
        <v>31</v>
      </c>
      <c r="D13" s="6">
        <v>3.852E-3</v>
      </c>
      <c r="E13" s="6">
        <v>4.1070000000000004E-3</v>
      </c>
      <c r="F13" s="7">
        <v>250000</v>
      </c>
      <c r="G13" s="7">
        <f t="shared" si="1"/>
        <v>137500</v>
      </c>
      <c r="H13" s="12">
        <v>45146</v>
      </c>
      <c r="I13" s="8">
        <v>0.75</v>
      </c>
      <c r="J13" s="9">
        <f t="shared" si="2"/>
        <v>35.062500000000064</v>
      </c>
      <c r="K13" s="10">
        <f t="shared" si="3"/>
        <v>6.6199376947040714E-2</v>
      </c>
    </row>
    <row r="14" spans="1:11" x14ac:dyDescent="0.2">
      <c r="A14" s="6" t="s">
        <v>93</v>
      </c>
      <c r="B14" s="6" t="str">
        <f t="shared" si="0"/>
        <v>Manila Town</v>
      </c>
      <c r="C14" s="6" t="s">
        <v>78</v>
      </c>
      <c r="D14" s="6">
        <v>9.41E-4</v>
      </c>
      <c r="E14" s="6">
        <v>1.0499999999999999E-3</v>
      </c>
      <c r="F14" s="7">
        <v>250000</v>
      </c>
      <c r="G14" s="7">
        <f t="shared" si="1"/>
        <v>137500</v>
      </c>
      <c r="H14" s="12">
        <v>45148</v>
      </c>
      <c r="I14" s="8">
        <v>0.75</v>
      </c>
      <c r="J14" s="9">
        <f t="shared" si="2"/>
        <v>14.987499999999992</v>
      </c>
      <c r="K14" s="10">
        <f t="shared" si="3"/>
        <v>0.11583421891604685</v>
      </c>
    </row>
    <row r="15" spans="1:11" x14ac:dyDescent="0.2">
      <c r="A15" s="6" t="s">
        <v>94</v>
      </c>
      <c r="B15" s="6" t="str">
        <f t="shared" si="0"/>
        <v>Clinton</v>
      </c>
      <c r="C15" s="6" t="s">
        <v>54</v>
      </c>
      <c r="D15" s="6">
        <v>1.554E-3</v>
      </c>
      <c r="E15" s="6">
        <v>1.632E-3</v>
      </c>
      <c r="F15" s="7">
        <v>433000</v>
      </c>
      <c r="G15" s="7">
        <f t="shared" si="1"/>
        <v>238150.00000000003</v>
      </c>
      <c r="H15" s="12">
        <v>45147</v>
      </c>
      <c r="I15" s="8">
        <v>0.79166666666666663</v>
      </c>
      <c r="J15" s="9">
        <f t="shared" si="2"/>
        <v>18.575699999999991</v>
      </c>
      <c r="K15" s="10">
        <f t="shared" si="3"/>
        <v>5.0193050193050141E-2</v>
      </c>
    </row>
    <row r="16" spans="1:11" x14ac:dyDescent="0.2">
      <c r="A16" s="6" t="s">
        <v>94</v>
      </c>
      <c r="B16" s="6" t="str">
        <f t="shared" si="0"/>
        <v>Farmington</v>
      </c>
      <c r="C16" s="6" t="s">
        <v>60</v>
      </c>
      <c r="D16" s="6">
        <v>1.1590000000000001E-3</v>
      </c>
      <c r="E16" s="6">
        <v>1.5020000000000001E-3</v>
      </c>
      <c r="F16" s="7">
        <v>641000</v>
      </c>
      <c r="G16" s="7">
        <f t="shared" si="1"/>
        <v>352550</v>
      </c>
      <c r="H16" s="12">
        <v>45153</v>
      </c>
      <c r="I16" s="8" t="s">
        <v>37</v>
      </c>
      <c r="J16" s="9">
        <f t="shared" si="2"/>
        <v>120.92465</v>
      </c>
      <c r="K16" s="10">
        <f t="shared" si="3"/>
        <v>0.29594477998274382</v>
      </c>
    </row>
    <row r="17" spans="1:11" x14ac:dyDescent="0.2">
      <c r="A17" s="6" t="s">
        <v>94</v>
      </c>
      <c r="B17" s="6" t="str">
        <f t="shared" si="0"/>
        <v>Kaysville</v>
      </c>
      <c r="C17" s="6" t="s">
        <v>13</v>
      </c>
      <c r="D17" s="6">
        <v>1.2800000000000001E-3</v>
      </c>
      <c r="E17" s="6">
        <v>1.562E-3</v>
      </c>
      <c r="F17" s="7">
        <v>640000</v>
      </c>
      <c r="G17" s="7">
        <f t="shared" si="1"/>
        <v>352000</v>
      </c>
      <c r="H17" s="12">
        <v>45141</v>
      </c>
      <c r="I17" s="8">
        <v>0.75</v>
      </c>
      <c r="J17" s="9">
        <f t="shared" si="2"/>
        <v>99.263999999999967</v>
      </c>
      <c r="K17" s="10">
        <f t="shared" si="3"/>
        <v>0.22031249999999974</v>
      </c>
    </row>
    <row r="18" spans="1:11" x14ac:dyDescent="0.2">
      <c r="A18" s="6" t="s">
        <v>94</v>
      </c>
      <c r="B18" s="6" t="str">
        <f t="shared" si="0"/>
        <v>West Bountiful</v>
      </c>
      <c r="C18" s="6" t="s">
        <v>28</v>
      </c>
      <c r="D18" s="6">
        <v>1.176E-3</v>
      </c>
      <c r="E18" s="6">
        <v>1.3259999999999999E-3</v>
      </c>
      <c r="F18" s="7">
        <v>560000</v>
      </c>
      <c r="G18" s="7">
        <f t="shared" si="1"/>
        <v>308000</v>
      </c>
      <c r="H18" s="12">
        <v>45153</v>
      </c>
      <c r="I18" s="8">
        <v>0.8125</v>
      </c>
      <c r="J18" s="9">
        <f t="shared" si="2"/>
        <v>46.199999999999989</v>
      </c>
      <c r="K18" s="10">
        <f t="shared" si="3"/>
        <v>0.12755102040816324</v>
      </c>
    </row>
    <row r="19" spans="1:11" x14ac:dyDescent="0.2">
      <c r="A19" s="6" t="s">
        <v>94</v>
      </c>
      <c r="B19" s="6" t="str">
        <f t="shared" si="0"/>
        <v>West Point</v>
      </c>
      <c r="C19" s="6" t="s">
        <v>41</v>
      </c>
      <c r="D19" s="6">
        <v>6.87E-4</v>
      </c>
      <c r="E19" s="6">
        <v>7.2800000000000002E-4</v>
      </c>
      <c r="F19" s="7">
        <v>488000</v>
      </c>
      <c r="G19" s="7">
        <f t="shared" si="1"/>
        <v>268400</v>
      </c>
      <c r="H19" s="12">
        <v>45153</v>
      </c>
      <c r="I19" s="8">
        <v>0.79166666666666663</v>
      </c>
      <c r="J19" s="9">
        <f t="shared" si="2"/>
        <v>11.004400000000006</v>
      </c>
      <c r="K19" s="10">
        <f t="shared" si="3"/>
        <v>5.9679767103347908E-2</v>
      </c>
    </row>
    <row r="20" spans="1:11" x14ac:dyDescent="0.2">
      <c r="A20" s="6" t="s">
        <v>94</v>
      </c>
      <c r="B20" s="6" t="str">
        <f t="shared" si="0"/>
        <v>Woods Cross City</v>
      </c>
      <c r="C20" s="6" t="s">
        <v>9</v>
      </c>
      <c r="D20" s="6">
        <v>1.098E-3</v>
      </c>
      <c r="E20" s="6">
        <v>1.209E-3</v>
      </c>
      <c r="F20" s="7">
        <v>461000</v>
      </c>
      <c r="G20" s="7">
        <f t="shared" si="1"/>
        <v>253550.00000000003</v>
      </c>
      <c r="H20" s="12">
        <v>45152</v>
      </c>
      <c r="I20" s="8">
        <v>0.79166666666666663</v>
      </c>
      <c r="J20" s="9">
        <f t="shared" si="2"/>
        <v>28.14405</v>
      </c>
      <c r="K20" s="10">
        <f t="shared" si="3"/>
        <v>0.10109289617486335</v>
      </c>
    </row>
    <row r="21" spans="1:11" x14ac:dyDescent="0.2">
      <c r="A21" s="6" t="s">
        <v>94</v>
      </c>
      <c r="B21" s="11" t="str">
        <f t="shared" si="0"/>
        <v>Weber Basin Water Conservancy District</v>
      </c>
      <c r="C21" s="11" t="s">
        <v>21</v>
      </c>
      <c r="D21" s="6">
        <v>1.54E-4</v>
      </c>
      <c r="E21" s="6">
        <v>2.0000000000000001E-4</v>
      </c>
      <c r="F21" s="7">
        <v>523000</v>
      </c>
      <c r="G21" s="7">
        <f t="shared" si="1"/>
        <v>287650</v>
      </c>
      <c r="H21" s="12">
        <v>45166</v>
      </c>
      <c r="I21" s="8" t="s">
        <v>35</v>
      </c>
      <c r="J21" s="9">
        <f t="shared" si="2"/>
        <v>13.231900000000001</v>
      </c>
      <c r="K21" s="10">
        <f t="shared" si="3"/>
        <v>0.2987012987012988</v>
      </c>
    </row>
    <row r="22" spans="1:11" x14ac:dyDescent="0.2">
      <c r="A22" s="6" t="s">
        <v>94</v>
      </c>
      <c r="B22" s="11" t="str">
        <f t="shared" si="0"/>
        <v>Central Weber Sewer Improvement District</v>
      </c>
      <c r="C22" s="11" t="s">
        <v>49</v>
      </c>
      <c r="D22" s="6">
        <v>4.8099999999999998E-4</v>
      </c>
      <c r="E22" s="6">
        <v>5.2300000000000003E-4</v>
      </c>
      <c r="F22" s="7">
        <v>477000</v>
      </c>
      <c r="G22" s="7">
        <f t="shared" si="1"/>
        <v>262350</v>
      </c>
      <c r="H22" s="12">
        <v>45152</v>
      </c>
      <c r="I22" s="8">
        <v>0.75</v>
      </c>
      <c r="J22" s="9">
        <f t="shared" si="2"/>
        <v>11.018700000000011</v>
      </c>
      <c r="K22" s="10">
        <f t="shared" si="3"/>
        <v>8.7318087318087517E-2</v>
      </c>
    </row>
    <row r="23" spans="1:11" x14ac:dyDescent="0.2">
      <c r="A23" s="6" t="s">
        <v>94</v>
      </c>
      <c r="B23" s="6" t="str">
        <f t="shared" si="0"/>
        <v>South Davis Metro Fire Service Area</v>
      </c>
      <c r="C23" s="6" t="s">
        <v>56</v>
      </c>
      <c r="D23" s="6">
        <v>4.7699999999999999E-4</v>
      </c>
      <c r="E23" s="6">
        <v>5.6300000000000002E-4</v>
      </c>
      <c r="F23" s="7">
        <v>556000</v>
      </c>
      <c r="G23" s="7">
        <f t="shared" si="1"/>
        <v>305800</v>
      </c>
      <c r="H23" s="12">
        <v>45145</v>
      </c>
      <c r="I23" s="8">
        <v>0.75</v>
      </c>
      <c r="J23" s="9">
        <f t="shared" si="2"/>
        <v>26.298800000000011</v>
      </c>
      <c r="K23" s="10">
        <f t="shared" si="3"/>
        <v>0.18029350104821804</v>
      </c>
    </row>
    <row r="24" spans="1:11" x14ac:dyDescent="0.2">
      <c r="A24" s="6" t="s">
        <v>95</v>
      </c>
      <c r="B24" s="11" t="str">
        <f t="shared" si="0"/>
        <v>Central Utah Water Conservancy District</v>
      </c>
      <c r="C24" s="11" t="s">
        <v>43</v>
      </c>
      <c r="D24" s="6">
        <v>3.8699999999999997E-4</v>
      </c>
      <c r="E24" s="6">
        <v>4.0000000000000002E-4</v>
      </c>
      <c r="F24" s="7">
        <v>177000</v>
      </c>
      <c r="G24" s="7">
        <f t="shared" si="1"/>
        <v>97350.000000000015</v>
      </c>
      <c r="H24" s="12">
        <v>45155</v>
      </c>
      <c r="I24" s="8">
        <v>0.75</v>
      </c>
      <c r="J24" s="9">
        <f t="shared" si="2"/>
        <v>1.2655500000000046</v>
      </c>
      <c r="K24" s="10">
        <f t="shared" si="3"/>
        <v>3.3591731266149991E-2</v>
      </c>
    </row>
    <row r="25" spans="1:11" x14ac:dyDescent="0.2">
      <c r="A25" s="6" t="s">
        <v>96</v>
      </c>
      <c r="B25" s="11" t="str">
        <f t="shared" si="0"/>
        <v>Grand County School District</v>
      </c>
      <c r="C25" s="11" t="s">
        <v>82</v>
      </c>
      <c r="D25" s="6">
        <v>5.8910000000000004E-3</v>
      </c>
      <c r="E25" s="6">
        <v>6.3150000000000003E-3</v>
      </c>
      <c r="F25" s="7">
        <v>449000</v>
      </c>
      <c r="G25" s="7">
        <f t="shared" si="1"/>
        <v>246950.00000000003</v>
      </c>
      <c r="H25" s="12">
        <v>45147</v>
      </c>
      <c r="I25" s="8" t="s">
        <v>72</v>
      </c>
      <c r="J25" s="9">
        <f t="shared" si="2"/>
        <v>104.70679999999999</v>
      </c>
      <c r="K25" s="10">
        <f t="shared" si="3"/>
        <v>7.1974197929044234E-2</v>
      </c>
    </row>
    <row r="26" spans="1:11" x14ac:dyDescent="0.2">
      <c r="A26" s="6" t="s">
        <v>97</v>
      </c>
      <c r="B26" s="6" t="str">
        <f t="shared" si="0"/>
        <v>Juab County School District</v>
      </c>
      <c r="C26" s="6" t="s">
        <v>80</v>
      </c>
      <c r="D26" s="6">
        <v>6.2899999999999996E-3</v>
      </c>
      <c r="E26" s="6">
        <v>6.5820000000000002E-3</v>
      </c>
      <c r="F26" s="7">
        <v>447000</v>
      </c>
      <c r="G26" s="7">
        <f t="shared" si="1"/>
        <v>245850.00000000003</v>
      </c>
      <c r="H26" s="12">
        <v>45161</v>
      </c>
      <c r="I26" s="8" t="s">
        <v>72</v>
      </c>
      <c r="J26" s="9">
        <f t="shared" si="2"/>
        <v>71.78820000000016</v>
      </c>
      <c r="K26" s="10">
        <f t="shared" si="3"/>
        <v>4.6422893481717131E-2</v>
      </c>
    </row>
    <row r="27" spans="1:11" x14ac:dyDescent="0.2">
      <c r="A27" s="6" t="s">
        <v>97</v>
      </c>
      <c r="B27" s="11" t="str">
        <f t="shared" si="0"/>
        <v>Santaquin City</v>
      </c>
      <c r="C27" s="11" t="s">
        <v>19</v>
      </c>
      <c r="D27" s="6">
        <v>9.3400000000000004E-4</v>
      </c>
      <c r="E27" s="6">
        <v>1.4040000000000001E-3</v>
      </c>
      <c r="F27" s="7">
        <v>434000</v>
      </c>
      <c r="G27" s="7">
        <f t="shared" si="1"/>
        <v>238700.00000000003</v>
      </c>
      <c r="H27" s="12">
        <v>45139</v>
      </c>
      <c r="I27" s="8" t="s">
        <v>72</v>
      </c>
      <c r="J27" s="9">
        <f t="shared" si="2"/>
        <v>112.18900000000002</v>
      </c>
      <c r="K27" s="10">
        <f t="shared" si="3"/>
        <v>0.50321199143468942</v>
      </c>
    </row>
    <row r="28" spans="1:11" x14ac:dyDescent="0.2">
      <c r="A28" s="6" t="s">
        <v>97</v>
      </c>
      <c r="B28" s="11" t="str">
        <f t="shared" si="0"/>
        <v>Central Utah Water Conservancy District</v>
      </c>
      <c r="C28" s="11" t="s">
        <v>43</v>
      </c>
      <c r="D28" s="6">
        <v>3.8699999999999997E-4</v>
      </c>
      <c r="E28" s="6">
        <v>4.0000000000000002E-4</v>
      </c>
      <c r="F28" s="7">
        <v>447000</v>
      </c>
      <c r="G28" s="7">
        <f t="shared" si="1"/>
        <v>245850.00000000003</v>
      </c>
      <c r="H28" s="12">
        <v>45159</v>
      </c>
      <c r="I28" s="8">
        <v>0.75</v>
      </c>
      <c r="J28" s="9">
        <f t="shared" si="2"/>
        <v>3.1960500000000116</v>
      </c>
      <c r="K28" s="10">
        <f t="shared" si="3"/>
        <v>3.3591731266150011E-2</v>
      </c>
    </row>
    <row r="29" spans="1:11" x14ac:dyDescent="0.2">
      <c r="A29" s="6" t="s">
        <v>98</v>
      </c>
      <c r="B29" s="6" t="str">
        <f t="shared" si="0"/>
        <v>Kanab City</v>
      </c>
      <c r="C29" s="6" t="s">
        <v>23</v>
      </c>
      <c r="D29" s="6">
        <v>9.6599999999999995E-4</v>
      </c>
      <c r="E29" s="6">
        <v>1.864E-3</v>
      </c>
      <c r="F29" s="7">
        <v>383000</v>
      </c>
      <c r="G29" s="7">
        <f t="shared" si="1"/>
        <v>210650.00000000003</v>
      </c>
      <c r="H29" s="12">
        <v>45146</v>
      </c>
      <c r="I29" s="8" t="s">
        <v>35</v>
      </c>
      <c r="J29" s="9">
        <f t="shared" si="2"/>
        <v>189.16370000000003</v>
      </c>
      <c r="K29" s="10">
        <f t="shared" si="3"/>
        <v>0.92960662525879911</v>
      </c>
    </row>
    <row r="30" spans="1:11" x14ac:dyDescent="0.2">
      <c r="A30" s="6" t="s">
        <v>99</v>
      </c>
      <c r="B30" s="6" t="str">
        <f t="shared" si="0"/>
        <v>Morgan County School District</v>
      </c>
      <c r="C30" s="6" t="s">
        <v>15</v>
      </c>
      <c r="D30" s="6">
        <v>6.7720000000000002E-3</v>
      </c>
      <c r="E30" s="6">
        <v>7.2090000000000001E-3</v>
      </c>
      <c r="F30" s="7">
        <v>724000</v>
      </c>
      <c r="G30" s="7">
        <f t="shared" si="1"/>
        <v>398200.00000000006</v>
      </c>
      <c r="H30" s="12">
        <v>45139</v>
      </c>
      <c r="I30" s="8" t="s">
        <v>37</v>
      </c>
      <c r="J30" s="9">
        <f t="shared" si="2"/>
        <v>174.01339999999999</v>
      </c>
      <c r="K30" s="10">
        <f t="shared" si="3"/>
        <v>6.4530419373892423E-2</v>
      </c>
    </row>
    <row r="31" spans="1:11" x14ac:dyDescent="0.2">
      <c r="A31" s="6" t="s">
        <v>99</v>
      </c>
      <c r="B31" s="6" t="str">
        <f t="shared" si="0"/>
        <v>Morgan City</v>
      </c>
      <c r="C31" s="6" t="s">
        <v>46</v>
      </c>
      <c r="D31" s="6">
        <v>1.3209999999999999E-3</v>
      </c>
      <c r="E31" s="6">
        <v>1.4710000000000001E-3</v>
      </c>
      <c r="F31" s="7">
        <v>507000</v>
      </c>
      <c r="G31" s="7">
        <f t="shared" si="1"/>
        <v>278850</v>
      </c>
      <c r="H31" s="12">
        <v>45146</v>
      </c>
      <c r="I31" s="8">
        <v>0.8125</v>
      </c>
      <c r="J31" s="9">
        <f t="shared" si="2"/>
        <v>41.82750000000005</v>
      </c>
      <c r="K31" s="10">
        <f t="shared" si="3"/>
        <v>0.11355034065102208</v>
      </c>
    </row>
    <row r="32" spans="1:11" x14ac:dyDescent="0.2">
      <c r="A32" s="6" t="s">
        <v>99</v>
      </c>
      <c r="B32" s="11" t="str">
        <f t="shared" si="0"/>
        <v>Weber Basin Water Conservancy District</v>
      </c>
      <c r="C32" s="11" t="s">
        <v>21</v>
      </c>
      <c r="D32" s="6">
        <v>1.54E-4</v>
      </c>
      <c r="E32" s="6">
        <v>2.0000000000000001E-4</v>
      </c>
      <c r="F32" s="7">
        <v>724000</v>
      </c>
      <c r="G32" s="7">
        <f t="shared" si="1"/>
        <v>398200.00000000006</v>
      </c>
      <c r="H32" s="12">
        <v>45166</v>
      </c>
      <c r="I32" s="8">
        <v>0.77083333333333337</v>
      </c>
      <c r="J32" s="9">
        <f t="shared" si="2"/>
        <v>18.317200000000007</v>
      </c>
      <c r="K32" s="10">
        <f t="shared" si="3"/>
        <v>0.2987012987012988</v>
      </c>
    </row>
    <row r="33" spans="1:11" x14ac:dyDescent="0.2">
      <c r="A33" s="6" t="s">
        <v>99</v>
      </c>
      <c r="B33" s="6" t="str">
        <f t="shared" si="0"/>
        <v>Wpr Utility District</v>
      </c>
      <c r="C33" s="6" t="s">
        <v>53</v>
      </c>
      <c r="D33" s="6">
        <v>7.8200000000000003E-4</v>
      </c>
      <c r="E33" s="6">
        <v>8.0000000000000004E-4</v>
      </c>
      <c r="F33" s="7">
        <v>724000</v>
      </c>
      <c r="G33" s="7">
        <f t="shared" si="1"/>
        <v>398200.00000000006</v>
      </c>
      <c r="H33" s="12">
        <v>45160</v>
      </c>
      <c r="I33" s="8" t="s">
        <v>35</v>
      </c>
      <c r="J33" s="9">
        <f t="shared" si="2"/>
        <v>7.1676000000000029</v>
      </c>
      <c r="K33" s="10">
        <f t="shared" si="3"/>
        <v>2.3017902813299206E-2</v>
      </c>
    </row>
    <row r="34" spans="1:11" x14ac:dyDescent="0.2">
      <c r="A34" s="6" t="s">
        <v>99</v>
      </c>
      <c r="B34" s="6" t="str">
        <f t="shared" si="0"/>
        <v>Wpr Road And Fire District</v>
      </c>
      <c r="C34" s="6" t="s">
        <v>40</v>
      </c>
      <c r="D34" s="6">
        <v>7.8200000000000003E-4</v>
      </c>
      <c r="E34" s="6">
        <v>8.0000000000000004E-4</v>
      </c>
      <c r="F34" s="7">
        <v>724000</v>
      </c>
      <c r="G34" s="7">
        <f t="shared" si="1"/>
        <v>398200.00000000006</v>
      </c>
      <c r="H34" s="12">
        <v>45160</v>
      </c>
      <c r="I34" s="8" t="s">
        <v>72</v>
      </c>
      <c r="J34" s="9">
        <f t="shared" si="2"/>
        <v>7.1676000000000029</v>
      </c>
      <c r="K34" s="10">
        <f t="shared" si="3"/>
        <v>2.3017902813299206E-2</v>
      </c>
    </row>
    <row r="35" spans="1:11" x14ac:dyDescent="0.2">
      <c r="A35" s="6" t="s">
        <v>100</v>
      </c>
      <c r="B35" s="6" t="str">
        <f t="shared" si="0"/>
        <v>Salt Lake City School District</v>
      </c>
      <c r="C35" s="6" t="s">
        <v>26</v>
      </c>
      <c r="D35" s="6">
        <v>3.9069999999999999E-3</v>
      </c>
      <c r="E35" s="6">
        <v>3.9639999999999996E-3</v>
      </c>
      <c r="F35" s="7">
        <v>576000</v>
      </c>
      <c r="G35" s="7">
        <f t="shared" si="1"/>
        <v>316800</v>
      </c>
      <c r="H35" s="12">
        <v>45139</v>
      </c>
      <c r="I35" s="8" t="s">
        <v>37</v>
      </c>
      <c r="J35" s="9">
        <f t="shared" si="2"/>
        <v>18.057599999999923</v>
      </c>
      <c r="K35" s="10">
        <f t="shared" si="3"/>
        <v>1.458919887381612E-2</v>
      </c>
    </row>
    <row r="36" spans="1:11" x14ac:dyDescent="0.2">
      <c r="A36" s="6" t="s">
        <v>100</v>
      </c>
      <c r="B36" s="6" t="str">
        <f t="shared" si="0"/>
        <v>Granite School District</v>
      </c>
      <c r="C36" s="6" t="s">
        <v>61</v>
      </c>
      <c r="D36" s="6">
        <v>6.0780000000000001E-3</v>
      </c>
      <c r="E36" s="6">
        <v>6.3530000000000001E-3</v>
      </c>
      <c r="F36" s="7">
        <v>488000</v>
      </c>
      <c r="G36" s="7">
        <f t="shared" si="1"/>
        <v>268400</v>
      </c>
      <c r="H36" s="12">
        <v>45139</v>
      </c>
      <c r="I36" s="8" t="s">
        <v>72</v>
      </c>
      <c r="J36" s="9">
        <f t="shared" si="2"/>
        <v>73.810000000000016</v>
      </c>
      <c r="K36" s="10">
        <f t="shared" si="3"/>
        <v>4.5245146429746592E-2</v>
      </c>
    </row>
    <row r="37" spans="1:11" x14ac:dyDescent="0.2">
      <c r="A37" s="6" t="s">
        <v>100</v>
      </c>
      <c r="B37" s="6" t="str">
        <f t="shared" si="0"/>
        <v>Jordan School District</v>
      </c>
      <c r="C37" s="6" t="s">
        <v>86</v>
      </c>
      <c r="D37" s="6">
        <v>5.6610000000000002E-3</v>
      </c>
      <c r="E37" s="6">
        <v>5.7369999999999999E-3</v>
      </c>
      <c r="F37" s="7">
        <v>582000</v>
      </c>
      <c r="G37" s="7">
        <f t="shared" si="1"/>
        <v>320100</v>
      </c>
      <c r="H37" s="12">
        <v>45139</v>
      </c>
      <c r="I37" s="8">
        <v>0.75</v>
      </c>
      <c r="J37" s="9">
        <f t="shared" si="2"/>
        <v>24.327599999999897</v>
      </c>
      <c r="K37" s="10">
        <f t="shared" si="3"/>
        <v>1.3425189895778173E-2</v>
      </c>
    </row>
    <row r="38" spans="1:11" x14ac:dyDescent="0.2">
      <c r="A38" s="6" t="s">
        <v>100</v>
      </c>
      <c r="B38" s="6" t="str">
        <f t="shared" si="0"/>
        <v>Alta Town</v>
      </c>
      <c r="C38" s="6" t="s">
        <v>0</v>
      </c>
      <c r="D38" s="6">
        <v>6.3500000000000004E-4</v>
      </c>
      <c r="E38" s="6">
        <v>1.0430000000000001E-3</v>
      </c>
      <c r="F38" s="7">
        <v>1894000</v>
      </c>
      <c r="G38" s="7">
        <f t="shared" si="1"/>
        <v>1041700.0000000001</v>
      </c>
      <c r="H38" s="12">
        <v>45147</v>
      </c>
      <c r="I38" s="8">
        <v>0.75</v>
      </c>
      <c r="J38" s="9">
        <f t="shared" si="2"/>
        <v>425.01360000000011</v>
      </c>
      <c r="K38" s="10">
        <f t="shared" si="3"/>
        <v>0.64251968503936996</v>
      </c>
    </row>
    <row r="39" spans="1:11" x14ac:dyDescent="0.2">
      <c r="A39" s="6" t="s">
        <v>100</v>
      </c>
      <c r="B39" s="11" t="str">
        <f t="shared" si="0"/>
        <v>Bluffdale City</v>
      </c>
      <c r="C39" s="11" t="s">
        <v>64</v>
      </c>
      <c r="D39" s="6">
        <v>9.7599999999999998E-4</v>
      </c>
      <c r="E39" s="6">
        <v>1.2359999999999999E-3</v>
      </c>
      <c r="F39" s="7">
        <v>694000</v>
      </c>
      <c r="G39" s="7">
        <f t="shared" si="1"/>
        <v>381700.00000000006</v>
      </c>
      <c r="H39" s="12">
        <v>45141</v>
      </c>
      <c r="I39" s="8">
        <v>0.75</v>
      </c>
      <c r="J39" s="9">
        <f t="shared" si="2"/>
        <v>99.24199999999999</v>
      </c>
      <c r="K39" s="10">
        <f t="shared" si="3"/>
        <v>0.26639344262295067</v>
      </c>
    </row>
    <row r="40" spans="1:11" x14ac:dyDescent="0.2">
      <c r="A40" s="6" t="s">
        <v>100</v>
      </c>
      <c r="B40" s="6" t="str">
        <f t="shared" si="0"/>
        <v>Midvale City</v>
      </c>
      <c r="C40" s="6" t="s">
        <v>34</v>
      </c>
      <c r="D40" s="6">
        <v>8.6300000000000005E-4</v>
      </c>
      <c r="E40" s="6">
        <v>8.92E-4</v>
      </c>
      <c r="F40" s="7">
        <v>438000</v>
      </c>
      <c r="G40" s="7">
        <f t="shared" si="1"/>
        <v>240900.00000000003</v>
      </c>
      <c r="H40" s="12">
        <v>45160</v>
      </c>
      <c r="I40" s="8" t="s">
        <v>37</v>
      </c>
      <c r="J40" s="9">
        <f t="shared" si="2"/>
        <v>6.986099999999988</v>
      </c>
      <c r="K40" s="10">
        <f t="shared" si="3"/>
        <v>3.3603707995364968E-2</v>
      </c>
    </row>
    <row r="41" spans="1:11" x14ac:dyDescent="0.2">
      <c r="A41" s="6" t="s">
        <v>100</v>
      </c>
      <c r="B41" s="6" t="str">
        <f t="shared" si="0"/>
        <v>Murray City</v>
      </c>
      <c r="C41" s="6" t="s">
        <v>77</v>
      </c>
      <c r="D41" s="6">
        <v>1.7979999999999999E-3</v>
      </c>
      <c r="E41" s="6">
        <v>1.8439999999999999E-3</v>
      </c>
      <c r="F41" s="7">
        <v>521000</v>
      </c>
      <c r="G41" s="7">
        <f t="shared" si="1"/>
        <v>286550</v>
      </c>
      <c r="H41" s="12">
        <v>45160</v>
      </c>
      <c r="I41" s="8" t="s">
        <v>35</v>
      </c>
      <c r="J41" s="9">
        <f t="shared" si="2"/>
        <v>13.181300000000009</v>
      </c>
      <c r="K41" s="10">
        <f t="shared" si="3"/>
        <v>2.5583982202447095E-2</v>
      </c>
    </row>
    <row r="42" spans="1:11" x14ac:dyDescent="0.2">
      <c r="A42" s="6" t="s">
        <v>100</v>
      </c>
      <c r="B42" s="6" t="str">
        <f t="shared" si="0"/>
        <v>Salt Lake City</v>
      </c>
      <c r="C42" s="6" t="s">
        <v>48</v>
      </c>
      <c r="D42" s="6">
        <v>2.9750000000000002E-3</v>
      </c>
      <c r="E42" s="6">
        <v>3.0119999999999999E-3</v>
      </c>
      <c r="F42" s="7">
        <v>576000</v>
      </c>
      <c r="G42" s="7">
        <f t="shared" si="1"/>
        <v>316800</v>
      </c>
      <c r="H42" s="12">
        <v>45153</v>
      </c>
      <c r="I42" s="8">
        <v>0.79166666666666663</v>
      </c>
      <c r="J42" s="9">
        <f t="shared" si="2"/>
        <v>11.721599999999906</v>
      </c>
      <c r="K42" s="10">
        <f t="shared" si="3"/>
        <v>1.2436974789915931E-2</v>
      </c>
    </row>
    <row r="43" spans="1:11" x14ac:dyDescent="0.2">
      <c r="A43" s="6" t="s">
        <v>100</v>
      </c>
      <c r="B43" s="6" t="str">
        <f t="shared" si="0"/>
        <v>Salt Lake City Library</v>
      </c>
      <c r="C43" s="6" t="s">
        <v>14</v>
      </c>
      <c r="D43" s="6">
        <v>5.8E-4</v>
      </c>
      <c r="E43" s="6">
        <v>5.8699999999999996E-4</v>
      </c>
      <c r="F43" s="7">
        <v>576000</v>
      </c>
      <c r="G43" s="7">
        <f t="shared" si="1"/>
        <v>316800</v>
      </c>
      <c r="H43" s="12">
        <v>45153</v>
      </c>
      <c r="I43" s="8">
        <v>0.79166666666666663</v>
      </c>
      <c r="J43" s="9">
        <f t="shared" si="2"/>
        <v>2.2175999999999854</v>
      </c>
      <c r="K43" s="10">
        <f t="shared" si="3"/>
        <v>1.2068965517241249E-2</v>
      </c>
    </row>
    <row r="44" spans="1:11" x14ac:dyDescent="0.2">
      <c r="A44" s="6" t="s">
        <v>100</v>
      </c>
      <c r="B44" s="6" t="str">
        <f t="shared" si="0"/>
        <v>Sandy City</v>
      </c>
      <c r="C44" s="6" t="s">
        <v>8</v>
      </c>
      <c r="D44" s="6">
        <v>9.2000000000000003E-4</v>
      </c>
      <c r="E44" s="6">
        <v>1.057E-3</v>
      </c>
      <c r="F44" s="7">
        <v>628000</v>
      </c>
      <c r="G44" s="7">
        <f t="shared" si="1"/>
        <v>345400</v>
      </c>
      <c r="H44" s="12">
        <v>45160</v>
      </c>
      <c r="I44" s="8">
        <v>0.75</v>
      </c>
      <c r="J44" s="9">
        <f t="shared" si="2"/>
        <v>47.319799999999987</v>
      </c>
      <c r="K44" s="10">
        <f t="shared" si="3"/>
        <v>0.14891304347826081</v>
      </c>
    </row>
    <row r="45" spans="1:11" x14ac:dyDescent="0.2">
      <c r="A45" s="6" t="s">
        <v>100</v>
      </c>
      <c r="B45" s="6" t="str">
        <f t="shared" si="0"/>
        <v>West Jordan City</v>
      </c>
      <c r="C45" s="6" t="s">
        <v>50</v>
      </c>
      <c r="D45" s="6">
        <v>1.4300000000000001E-3</v>
      </c>
      <c r="E45" s="6">
        <v>1.4989999999999999E-3</v>
      </c>
      <c r="F45" s="7">
        <v>493000</v>
      </c>
      <c r="G45" s="7">
        <f t="shared" si="1"/>
        <v>271150</v>
      </c>
      <c r="H45" s="12">
        <v>45160</v>
      </c>
      <c r="I45" s="8">
        <v>0.75</v>
      </c>
      <c r="J45" s="9">
        <f t="shared" si="2"/>
        <v>18.709349999999954</v>
      </c>
      <c r="K45" s="10">
        <f t="shared" si="3"/>
        <v>4.8251748251748175E-2</v>
      </c>
    </row>
    <row r="46" spans="1:11" x14ac:dyDescent="0.2">
      <c r="A46" s="6" t="s">
        <v>100</v>
      </c>
      <c r="B46" s="6" t="str">
        <f t="shared" si="0"/>
        <v>West Valley City</v>
      </c>
      <c r="C46" s="6" t="s">
        <v>66</v>
      </c>
      <c r="D46" s="6">
        <v>2.7460000000000002E-3</v>
      </c>
      <c r="E46" s="6">
        <v>2.758E-3</v>
      </c>
      <c r="F46" s="7">
        <v>394000</v>
      </c>
      <c r="G46" s="7">
        <f t="shared" si="1"/>
        <v>216700.00000000003</v>
      </c>
      <c r="H46" s="12">
        <v>45160</v>
      </c>
      <c r="I46" s="8" t="s">
        <v>35</v>
      </c>
      <c r="J46" s="9">
        <f t="shared" si="2"/>
        <v>2.6003999999999694</v>
      </c>
      <c r="K46" s="10">
        <f t="shared" si="3"/>
        <v>4.3699927166786735E-3</v>
      </c>
    </row>
    <row r="47" spans="1:11" x14ac:dyDescent="0.2">
      <c r="A47" s="6" t="s">
        <v>100</v>
      </c>
      <c r="B47" s="11" t="str">
        <f t="shared" si="0"/>
        <v>Jordan Valley Water Conservancy District</v>
      </c>
      <c r="C47" s="11" t="s">
        <v>74</v>
      </c>
      <c r="D47" s="6">
        <v>3.1199999999999999E-4</v>
      </c>
      <c r="E47" s="6">
        <v>3.4099999999999999E-4</v>
      </c>
      <c r="F47" s="7">
        <v>558000</v>
      </c>
      <c r="G47" s="7">
        <f t="shared" si="1"/>
        <v>306900</v>
      </c>
      <c r="H47" s="12">
        <v>45147</v>
      </c>
      <c r="I47" s="8">
        <v>0.75</v>
      </c>
      <c r="J47" s="9">
        <f t="shared" si="2"/>
        <v>8.9001000000000001</v>
      </c>
      <c r="K47" s="10">
        <f t="shared" si="3"/>
        <v>9.2948717948718049E-2</v>
      </c>
    </row>
    <row r="48" spans="1:11" x14ac:dyDescent="0.2">
      <c r="A48" s="6" t="s">
        <v>100</v>
      </c>
      <c r="B48" s="11" t="str">
        <f t="shared" si="0"/>
        <v>Central Utah Water Conservancy District</v>
      </c>
      <c r="C48" s="11" t="s">
        <v>43</v>
      </c>
      <c r="D48" s="6">
        <v>3.8699999999999997E-4</v>
      </c>
      <c r="E48" s="6">
        <v>4.0000000000000002E-4</v>
      </c>
      <c r="F48" s="7">
        <v>562000</v>
      </c>
      <c r="G48" s="7">
        <f t="shared" si="1"/>
        <v>309100</v>
      </c>
      <c r="H48" s="12">
        <v>45159</v>
      </c>
      <c r="I48" s="8">
        <v>0.75</v>
      </c>
      <c r="J48" s="9">
        <f t="shared" si="2"/>
        <v>4.0183000000000142</v>
      </c>
      <c r="K48" s="10">
        <f t="shared" si="3"/>
        <v>3.3591731266149963E-2</v>
      </c>
    </row>
    <row r="49" spans="1:11" x14ac:dyDescent="0.2">
      <c r="A49" s="6" t="s">
        <v>100</v>
      </c>
      <c r="B49" s="6" t="str">
        <f t="shared" si="0"/>
        <v>Unified Fire Service Area</v>
      </c>
      <c r="C49" s="6" t="s">
        <v>18</v>
      </c>
      <c r="D49" s="6">
        <v>1.3389999999999999E-3</v>
      </c>
      <c r="E49" s="6">
        <v>1.3470000000000001E-3</v>
      </c>
      <c r="F49" s="7">
        <v>562000</v>
      </c>
      <c r="G49" s="7">
        <f t="shared" si="1"/>
        <v>309100</v>
      </c>
      <c r="H49" s="12">
        <v>45148</v>
      </c>
      <c r="I49" s="8" t="s">
        <v>72</v>
      </c>
      <c r="J49" s="9">
        <f t="shared" si="2"/>
        <v>2.4728000000000603</v>
      </c>
      <c r="K49" s="10">
        <f t="shared" si="3"/>
        <v>5.9746079163556431E-3</v>
      </c>
    </row>
    <row r="50" spans="1:11" x14ac:dyDescent="0.2">
      <c r="A50" s="6" t="s">
        <v>100</v>
      </c>
      <c r="B50" s="6" t="str">
        <f t="shared" si="0"/>
        <v>Herriman City Safety Enforcement Area</v>
      </c>
      <c r="C50" s="6" t="s">
        <v>47</v>
      </c>
      <c r="D50" s="6">
        <v>1.3179999999999999E-3</v>
      </c>
      <c r="E50" s="6">
        <v>1.516E-3</v>
      </c>
      <c r="F50" s="7">
        <v>588000</v>
      </c>
      <c r="G50" s="7">
        <f t="shared" si="1"/>
        <v>323400</v>
      </c>
      <c r="H50" s="12">
        <v>45160</v>
      </c>
      <c r="I50" s="8" t="s">
        <v>72</v>
      </c>
      <c r="J50" s="9">
        <f t="shared" si="2"/>
        <v>64.033200000000008</v>
      </c>
      <c r="K50" s="10">
        <f t="shared" si="3"/>
        <v>0.15022761760242798</v>
      </c>
    </row>
    <row r="51" spans="1:11" x14ac:dyDescent="0.2">
      <c r="A51" s="6" t="s">
        <v>101</v>
      </c>
      <c r="B51" s="11" t="str">
        <f t="shared" si="0"/>
        <v>Grand County School District In San Juan County</v>
      </c>
      <c r="C51" s="11" t="s">
        <v>33</v>
      </c>
      <c r="D51" s="6">
        <v>5.0949999999999997E-3</v>
      </c>
      <c r="E51" s="6">
        <v>6.3150000000000003E-3</v>
      </c>
      <c r="F51" s="7">
        <v>449000</v>
      </c>
      <c r="G51" s="7">
        <f t="shared" si="1"/>
        <v>246950.00000000003</v>
      </c>
      <c r="H51" s="12">
        <v>45147</v>
      </c>
      <c r="I51" s="8">
        <v>0.75</v>
      </c>
      <c r="J51" s="9">
        <f t="shared" si="2"/>
        <v>301.27900000000017</v>
      </c>
      <c r="K51" s="10">
        <f t="shared" si="3"/>
        <v>0.23945044160942117</v>
      </c>
    </row>
    <row r="52" spans="1:11" x14ac:dyDescent="0.2">
      <c r="A52" s="6" t="s">
        <v>102</v>
      </c>
      <c r="B52" s="6" t="str">
        <f t="shared" si="0"/>
        <v>Fountain Green City</v>
      </c>
      <c r="C52" s="6" t="s">
        <v>29</v>
      </c>
      <c r="D52" s="6">
        <v>9.9299999999999996E-4</v>
      </c>
      <c r="E52" s="6">
        <v>1.4339999999999999E-3</v>
      </c>
      <c r="F52" s="7">
        <v>332000</v>
      </c>
      <c r="G52" s="7">
        <f t="shared" si="1"/>
        <v>182600.00000000003</v>
      </c>
      <c r="H52" s="12">
        <v>45154</v>
      </c>
      <c r="I52" s="8">
        <v>0.79166666666666663</v>
      </c>
      <c r="J52" s="9">
        <f t="shared" si="2"/>
        <v>80.526600000000016</v>
      </c>
      <c r="K52" s="10">
        <f t="shared" si="3"/>
        <v>0.4441087613293051</v>
      </c>
    </row>
    <row r="53" spans="1:11" x14ac:dyDescent="0.2">
      <c r="A53" s="6" t="s">
        <v>102</v>
      </c>
      <c r="B53" s="6" t="str">
        <f t="shared" si="0"/>
        <v>Gunnison City</v>
      </c>
      <c r="C53" s="6" t="s">
        <v>79</v>
      </c>
      <c r="D53" s="6">
        <v>1.4400000000000001E-3</v>
      </c>
      <c r="E53" s="6">
        <v>1.622E-3</v>
      </c>
      <c r="F53" s="7">
        <v>332000</v>
      </c>
      <c r="G53" s="7">
        <f t="shared" si="1"/>
        <v>182600.00000000003</v>
      </c>
      <c r="H53" s="12">
        <v>45140</v>
      </c>
      <c r="I53" s="8">
        <v>0.79166666666666663</v>
      </c>
      <c r="J53" s="9">
        <f t="shared" si="2"/>
        <v>33.233199999999982</v>
      </c>
      <c r="K53" s="10">
        <f t="shared" si="3"/>
        <v>0.12638888888888869</v>
      </c>
    </row>
    <row r="54" spans="1:11" x14ac:dyDescent="0.2">
      <c r="A54" s="6" t="s">
        <v>102</v>
      </c>
      <c r="B54" s="6" t="str">
        <f t="shared" si="0"/>
        <v>Mayfield Town</v>
      </c>
      <c r="C54" s="6" t="s">
        <v>27</v>
      </c>
      <c r="D54" s="6">
        <v>1.103E-3</v>
      </c>
      <c r="E54" s="6">
        <v>1.573E-3</v>
      </c>
      <c r="F54" s="7">
        <v>332000</v>
      </c>
      <c r="G54" s="7">
        <f t="shared" si="1"/>
        <v>182600.00000000003</v>
      </c>
      <c r="H54" s="12">
        <v>45147</v>
      </c>
      <c r="I54" s="8" t="s">
        <v>72</v>
      </c>
      <c r="J54" s="9">
        <f t="shared" si="2"/>
        <v>85.822000000000003</v>
      </c>
      <c r="K54" s="10">
        <f t="shared" si="3"/>
        <v>0.42611060743426998</v>
      </c>
    </row>
    <row r="55" spans="1:11" x14ac:dyDescent="0.2">
      <c r="A55" s="6" t="s">
        <v>102</v>
      </c>
      <c r="B55" s="11" t="str">
        <f t="shared" si="0"/>
        <v>Central Utah Water Conservancy District</v>
      </c>
      <c r="C55" s="11" t="s">
        <v>43</v>
      </c>
      <c r="D55" s="6">
        <v>3.8699999999999997E-4</v>
      </c>
      <c r="E55" s="6">
        <v>4.0000000000000002E-4</v>
      </c>
      <c r="F55" s="7">
        <v>332000</v>
      </c>
      <c r="G55" s="7">
        <f t="shared" si="1"/>
        <v>182600.00000000003</v>
      </c>
      <c r="H55" s="12">
        <v>45159</v>
      </c>
      <c r="I55" s="8">
        <v>0.75</v>
      </c>
      <c r="J55" s="9">
        <f t="shared" si="2"/>
        <v>2.3738000000000086</v>
      </c>
      <c r="K55" s="10">
        <f t="shared" si="3"/>
        <v>3.3591731266150109E-2</v>
      </c>
    </row>
    <row r="56" spans="1:11" x14ac:dyDescent="0.2">
      <c r="A56" s="6" t="s">
        <v>103</v>
      </c>
      <c r="B56" s="6" t="str">
        <f t="shared" si="0"/>
        <v>Richfield City</v>
      </c>
      <c r="C56" s="6" t="s">
        <v>81</v>
      </c>
      <c r="D56" s="6">
        <v>1.3860000000000001E-3</v>
      </c>
      <c r="E56" s="6">
        <v>1.751E-3</v>
      </c>
      <c r="F56" s="7">
        <v>320000</v>
      </c>
      <c r="G56" s="7">
        <f t="shared" si="1"/>
        <v>176000</v>
      </c>
      <c r="H56" s="12">
        <v>45146</v>
      </c>
      <c r="I56" s="8">
        <v>0.79166666666666663</v>
      </c>
      <c r="J56" s="9">
        <f t="shared" si="2"/>
        <v>64.239999999999981</v>
      </c>
      <c r="K56" s="10">
        <f t="shared" si="3"/>
        <v>0.26334776334776328</v>
      </c>
    </row>
    <row r="57" spans="1:11" x14ac:dyDescent="0.2">
      <c r="A57" s="6" t="s">
        <v>104</v>
      </c>
      <c r="B57" s="6" t="str">
        <f t="shared" si="0"/>
        <v>Park City School District</v>
      </c>
      <c r="C57" s="6" t="s">
        <v>83</v>
      </c>
      <c r="D57" s="6">
        <v>3.0730000000000002E-3</v>
      </c>
      <c r="E57" s="6">
        <v>3.4840000000000001E-3</v>
      </c>
      <c r="F57" s="7">
        <v>1107000</v>
      </c>
      <c r="G57" s="7">
        <f t="shared" si="1"/>
        <v>608850</v>
      </c>
      <c r="H57" s="12">
        <v>45153</v>
      </c>
      <c r="I57" s="8" t="s">
        <v>72</v>
      </c>
      <c r="J57" s="9">
        <f t="shared" si="2"/>
        <v>250.23734999999994</v>
      </c>
      <c r="K57" s="10">
        <f t="shared" si="3"/>
        <v>0.13374552554506988</v>
      </c>
    </row>
    <row r="58" spans="1:11" x14ac:dyDescent="0.2">
      <c r="A58" s="6" t="s">
        <v>104</v>
      </c>
      <c r="B58" s="6" t="str">
        <f t="shared" si="0"/>
        <v>South Summit School District</v>
      </c>
      <c r="C58" s="6" t="s">
        <v>63</v>
      </c>
      <c r="D58" s="6">
        <v>3.6180000000000001E-3</v>
      </c>
      <c r="E58" s="6">
        <v>3.7559999999999998E-3</v>
      </c>
      <c r="F58" s="7">
        <v>991000</v>
      </c>
      <c r="G58" s="7">
        <f t="shared" si="1"/>
        <v>545050</v>
      </c>
      <c r="H58" s="12">
        <v>45147</v>
      </c>
      <c r="I58" s="8">
        <v>0.75</v>
      </c>
      <c r="J58" s="9">
        <f t="shared" si="2"/>
        <v>75.216899999999825</v>
      </c>
      <c r="K58" s="10">
        <f t="shared" si="3"/>
        <v>3.8142620232172415E-2</v>
      </c>
    </row>
    <row r="59" spans="1:11" x14ac:dyDescent="0.2">
      <c r="A59" s="6" t="s">
        <v>104</v>
      </c>
      <c r="B59" s="6" t="str">
        <f t="shared" si="0"/>
        <v>Henefer Town</v>
      </c>
      <c r="C59" s="6" t="s">
        <v>10</v>
      </c>
      <c r="D59" s="6">
        <v>4.3100000000000001E-4</v>
      </c>
      <c r="E59" s="6">
        <v>4.6299999999999998E-4</v>
      </c>
      <c r="F59" s="7">
        <v>552000</v>
      </c>
      <c r="G59" s="7">
        <f t="shared" si="1"/>
        <v>303600</v>
      </c>
      <c r="H59" s="12">
        <v>45146</v>
      </c>
      <c r="I59" s="8" t="s">
        <v>37</v>
      </c>
      <c r="J59" s="9">
        <f t="shared" si="2"/>
        <v>9.7151999999999887</v>
      </c>
      <c r="K59" s="10">
        <f t="shared" si="3"/>
        <v>7.4245939675174094E-2</v>
      </c>
    </row>
    <row r="60" spans="1:11" x14ac:dyDescent="0.2">
      <c r="A60" s="6" t="s">
        <v>104</v>
      </c>
      <c r="B60" s="6" t="str">
        <f t="shared" si="0"/>
        <v>Oakley City</v>
      </c>
      <c r="C60" s="6" t="s">
        <v>62</v>
      </c>
      <c r="D60" s="6">
        <v>9.2100000000000005E-4</v>
      </c>
      <c r="E60" s="6">
        <v>1E-3</v>
      </c>
      <c r="F60" s="7">
        <v>878000</v>
      </c>
      <c r="G60" s="7">
        <f t="shared" si="1"/>
        <v>482900.00000000006</v>
      </c>
      <c r="H60" s="12">
        <v>45161</v>
      </c>
      <c r="I60" s="8" t="s">
        <v>75</v>
      </c>
      <c r="J60" s="9">
        <f t="shared" si="2"/>
        <v>38.14909999999999</v>
      </c>
      <c r="K60" s="10">
        <f t="shared" si="3"/>
        <v>8.5776330076004409E-2</v>
      </c>
    </row>
    <row r="61" spans="1:11" x14ac:dyDescent="0.2">
      <c r="A61" s="6" t="s">
        <v>104</v>
      </c>
      <c r="B61" s="11" t="str">
        <f t="shared" si="0"/>
        <v>Weber Basin Water Conservancy District</v>
      </c>
      <c r="C61" s="11" t="s">
        <v>21</v>
      </c>
      <c r="D61" s="6">
        <v>1.54E-4</v>
      </c>
      <c r="E61" s="6">
        <v>2.0000000000000001E-4</v>
      </c>
      <c r="F61" s="7">
        <v>1564000</v>
      </c>
      <c r="G61" s="7">
        <f t="shared" si="1"/>
        <v>860200.00000000012</v>
      </c>
      <c r="H61" s="12">
        <v>45166</v>
      </c>
      <c r="I61" s="8" t="s">
        <v>35</v>
      </c>
      <c r="J61" s="9">
        <f t="shared" si="2"/>
        <v>39.569200000000009</v>
      </c>
      <c r="K61" s="10">
        <f t="shared" si="3"/>
        <v>0.29870129870129863</v>
      </c>
    </row>
    <row r="62" spans="1:11" x14ac:dyDescent="0.2">
      <c r="A62" s="6" t="s">
        <v>104</v>
      </c>
      <c r="B62" s="11" t="str">
        <f t="shared" si="0"/>
        <v>Central Utah Water Conservancy District</v>
      </c>
      <c r="C62" s="11" t="s">
        <v>43</v>
      </c>
      <c r="D62" s="6">
        <v>3.8699999999999997E-4</v>
      </c>
      <c r="E62" s="6">
        <v>4.0000000000000002E-4</v>
      </c>
      <c r="F62" s="7">
        <v>546000</v>
      </c>
      <c r="G62" s="7">
        <f t="shared" si="1"/>
        <v>300300</v>
      </c>
      <c r="H62" s="12">
        <v>45159</v>
      </c>
      <c r="I62" s="8">
        <v>0.75</v>
      </c>
      <c r="J62" s="9">
        <f t="shared" si="2"/>
        <v>3.9039000000000135</v>
      </c>
      <c r="K62" s="10">
        <f t="shared" si="3"/>
        <v>3.3591731266149935E-2</v>
      </c>
    </row>
    <row r="63" spans="1:11" x14ac:dyDescent="0.2">
      <c r="A63" s="6" t="s">
        <v>105</v>
      </c>
      <c r="B63" s="6" t="str">
        <f t="shared" si="0"/>
        <v>Tooele County School District</v>
      </c>
      <c r="C63" s="6" t="s">
        <v>12</v>
      </c>
      <c r="D63" s="6">
        <v>6.6779999999999999E-3</v>
      </c>
      <c r="E63" s="6">
        <v>7.0419999999999996E-3</v>
      </c>
      <c r="F63" s="7">
        <v>462000</v>
      </c>
      <c r="G63" s="7">
        <f t="shared" si="1"/>
        <v>254100.00000000003</v>
      </c>
      <c r="H63" s="12">
        <v>45146</v>
      </c>
      <c r="I63" s="8">
        <v>0.75</v>
      </c>
      <c r="J63" s="9">
        <f t="shared" si="2"/>
        <v>92.492399999999947</v>
      </c>
      <c r="K63" s="10">
        <f t="shared" si="3"/>
        <v>5.4507337526205367E-2</v>
      </c>
    </row>
    <row r="64" spans="1:11" x14ac:dyDescent="0.2">
      <c r="A64" s="6" t="s">
        <v>105</v>
      </c>
      <c r="B64" s="6" t="str">
        <f t="shared" si="0"/>
        <v>Tooele City</v>
      </c>
      <c r="C64" s="6" t="s">
        <v>24</v>
      </c>
      <c r="D64" s="6">
        <v>2.3010000000000001E-3</v>
      </c>
      <c r="E64" s="6">
        <v>2.4109999999999999E-3</v>
      </c>
      <c r="F64" s="7">
        <v>404000</v>
      </c>
      <c r="G64" s="7">
        <f t="shared" si="1"/>
        <v>222200.00000000003</v>
      </c>
      <c r="H64" s="12">
        <v>45140</v>
      </c>
      <c r="I64" s="8">
        <v>0.79166666666666663</v>
      </c>
      <c r="J64" s="9">
        <f t="shared" si="2"/>
        <v>24.441999999999972</v>
      </c>
      <c r="K64" s="10">
        <f t="shared" si="3"/>
        <v>4.7805302042590182E-2</v>
      </c>
    </row>
    <row r="65" spans="1:11" x14ac:dyDescent="0.2">
      <c r="A65" s="6" t="s">
        <v>106</v>
      </c>
      <c r="B65" s="11" t="str">
        <f t="shared" si="0"/>
        <v>Central Utah Water Conservancy District</v>
      </c>
      <c r="C65" s="11" t="s">
        <v>43</v>
      </c>
      <c r="D65" s="6">
        <v>3.8699999999999997E-4</v>
      </c>
      <c r="E65" s="6">
        <v>4.0000000000000002E-4</v>
      </c>
      <c r="F65" s="7">
        <v>292000</v>
      </c>
      <c r="G65" s="7">
        <f t="shared" si="1"/>
        <v>160600</v>
      </c>
      <c r="H65" s="12">
        <v>45155</v>
      </c>
      <c r="I65" s="8">
        <v>0.75</v>
      </c>
      <c r="J65" s="9">
        <f t="shared" si="2"/>
        <v>2.0878000000000072</v>
      </c>
      <c r="K65" s="10">
        <f t="shared" si="3"/>
        <v>3.3591731266150129E-2</v>
      </c>
    </row>
    <row r="66" spans="1:11" x14ac:dyDescent="0.2">
      <c r="A66" s="6" t="s">
        <v>107</v>
      </c>
      <c r="B66" s="6" t="str">
        <f t="shared" ref="B66:B93" si="4">PROPER(C66)</f>
        <v>Alpine School District</v>
      </c>
      <c r="C66" s="6" t="s">
        <v>68</v>
      </c>
      <c r="D66" s="6">
        <v>5.1180000000000002E-3</v>
      </c>
      <c r="E66" s="6">
        <v>5.8180000000000003E-3</v>
      </c>
      <c r="F66" s="7">
        <v>493000</v>
      </c>
      <c r="G66" s="7">
        <f t="shared" ref="G66:G93" si="5">F66*0.55</f>
        <v>271150</v>
      </c>
      <c r="H66" s="12">
        <v>45146</v>
      </c>
      <c r="I66" s="8" t="s">
        <v>72</v>
      </c>
      <c r="J66" s="9">
        <f t="shared" ref="J66:J93" si="6">SUM(G66*(E66-D66))</f>
        <v>189.80500000000004</v>
      </c>
      <c r="K66" s="10">
        <f t="shared" ref="K66:K93" si="7">(((G66*E66)-(G66*D66))/(G66*D66))</f>
        <v>0.13677217663149674</v>
      </c>
    </row>
    <row r="67" spans="1:11" x14ac:dyDescent="0.2">
      <c r="A67" s="6" t="s">
        <v>107</v>
      </c>
      <c r="B67" s="11" t="str">
        <f t="shared" si="4"/>
        <v>Bluffdale</v>
      </c>
      <c r="C67" s="11" t="s">
        <v>87</v>
      </c>
      <c r="D67" s="6">
        <v>9.7599999999999998E-4</v>
      </c>
      <c r="E67" s="6">
        <v>1.2359999999999999E-3</v>
      </c>
      <c r="F67" s="7">
        <v>694000</v>
      </c>
      <c r="G67" s="7">
        <f t="shared" si="5"/>
        <v>381700.00000000006</v>
      </c>
      <c r="H67" s="12">
        <v>45141</v>
      </c>
      <c r="I67" s="8">
        <v>0.75</v>
      </c>
      <c r="J67" s="9">
        <f t="shared" si="6"/>
        <v>99.24199999999999</v>
      </c>
      <c r="K67" s="10">
        <f t="shared" si="7"/>
        <v>0.26639344262295067</v>
      </c>
    </row>
    <row r="68" spans="1:11" x14ac:dyDescent="0.2">
      <c r="A68" s="6" t="s">
        <v>107</v>
      </c>
      <c r="B68" s="6" t="str">
        <f t="shared" si="4"/>
        <v>Genola Town</v>
      </c>
      <c r="C68" s="6" t="s">
        <v>25</v>
      </c>
      <c r="D68" s="6">
        <v>9.3599999999999998E-4</v>
      </c>
      <c r="E68" s="6">
        <v>1.0449999999999999E-3</v>
      </c>
      <c r="F68" s="7">
        <v>414000</v>
      </c>
      <c r="G68" s="7">
        <f t="shared" si="5"/>
        <v>227700.00000000003</v>
      </c>
      <c r="H68" s="12">
        <v>45154</v>
      </c>
      <c r="I68" s="8">
        <v>0.79166666666666663</v>
      </c>
      <c r="J68" s="9">
        <f t="shared" si="6"/>
        <v>24.819299999999988</v>
      </c>
      <c r="K68" s="10">
        <f t="shared" si="7"/>
        <v>0.11645299145299144</v>
      </c>
    </row>
    <row r="69" spans="1:11" x14ac:dyDescent="0.2">
      <c r="A69" s="6" t="s">
        <v>107</v>
      </c>
      <c r="B69" s="6" t="str">
        <f t="shared" si="4"/>
        <v>Goshen Town</v>
      </c>
      <c r="C69" s="6" t="s">
        <v>32</v>
      </c>
      <c r="D69" s="6">
        <v>3.5E-4</v>
      </c>
      <c r="E69" s="6">
        <v>1.0449999999999999E-3</v>
      </c>
      <c r="F69" s="7">
        <v>361000</v>
      </c>
      <c r="G69" s="7">
        <f t="shared" si="5"/>
        <v>198550.00000000003</v>
      </c>
      <c r="H69" s="12">
        <v>44781</v>
      </c>
      <c r="I69" s="8" t="s">
        <v>72</v>
      </c>
      <c r="J69" s="9">
        <f t="shared" si="6"/>
        <v>137.99224999999998</v>
      </c>
      <c r="K69" s="10">
        <f t="shared" si="7"/>
        <v>1.9857142857142858</v>
      </c>
    </row>
    <row r="70" spans="1:11" x14ac:dyDescent="0.2">
      <c r="A70" s="6" t="s">
        <v>107</v>
      </c>
      <c r="B70" s="6" t="str">
        <f t="shared" si="4"/>
        <v>Payson City</v>
      </c>
      <c r="C70" s="6" t="s">
        <v>85</v>
      </c>
      <c r="D70" s="6">
        <v>1.1490000000000001E-3</v>
      </c>
      <c r="E70" s="6">
        <v>1.193E-3</v>
      </c>
      <c r="F70" s="7">
        <v>415000</v>
      </c>
      <c r="G70" s="7">
        <f t="shared" si="5"/>
        <v>228250.00000000003</v>
      </c>
      <c r="H70" s="12">
        <v>45140</v>
      </c>
      <c r="I70" s="8">
        <v>0.75</v>
      </c>
      <c r="J70" s="9">
        <f t="shared" si="6"/>
        <v>10.042999999999997</v>
      </c>
      <c r="K70" s="10">
        <f t="shared" si="7"/>
        <v>3.8294168842471728E-2</v>
      </c>
    </row>
    <row r="71" spans="1:11" x14ac:dyDescent="0.2">
      <c r="A71" s="6" t="s">
        <v>107</v>
      </c>
      <c r="B71" s="6" t="str">
        <f t="shared" si="4"/>
        <v>Pleasant Grove City</v>
      </c>
      <c r="C71" s="6" t="s">
        <v>51</v>
      </c>
      <c r="D71" s="6">
        <v>1.284E-3</v>
      </c>
      <c r="E71" s="6">
        <v>1.474E-3</v>
      </c>
      <c r="F71" s="7">
        <v>542000</v>
      </c>
      <c r="G71" s="7">
        <f t="shared" si="5"/>
        <v>298100</v>
      </c>
      <c r="H71" s="12">
        <v>45139</v>
      </c>
      <c r="I71" s="8" t="s">
        <v>72</v>
      </c>
      <c r="J71" s="9">
        <f t="shared" si="6"/>
        <v>56.639000000000017</v>
      </c>
      <c r="K71" s="10">
        <f t="shared" si="7"/>
        <v>0.14797507788161995</v>
      </c>
    </row>
    <row r="72" spans="1:11" x14ac:dyDescent="0.2">
      <c r="A72" s="6" t="s">
        <v>107</v>
      </c>
      <c r="B72" s="6" t="str">
        <f t="shared" si="4"/>
        <v>Provo City</v>
      </c>
      <c r="C72" s="6" t="s">
        <v>52</v>
      </c>
      <c r="D72" s="6">
        <v>1.7639999999999999E-3</v>
      </c>
      <c r="E72" s="6">
        <v>1.802E-3</v>
      </c>
      <c r="F72" s="7">
        <v>467000</v>
      </c>
      <c r="G72" s="7">
        <f t="shared" si="5"/>
        <v>256850.00000000003</v>
      </c>
      <c r="H72" s="12">
        <v>45146</v>
      </c>
      <c r="I72" s="8" t="s">
        <v>72</v>
      </c>
      <c r="J72" s="9">
        <f t="shared" si="6"/>
        <v>9.7603000000000151</v>
      </c>
      <c r="K72" s="10">
        <f t="shared" si="7"/>
        <v>2.1541950113378748E-2</v>
      </c>
    </row>
    <row r="73" spans="1:11" x14ac:dyDescent="0.2">
      <c r="A73" s="6" t="s">
        <v>107</v>
      </c>
      <c r="B73" s="11" t="str">
        <f t="shared" si="4"/>
        <v>Santaquin City</v>
      </c>
      <c r="C73" s="11" t="s">
        <v>19</v>
      </c>
      <c r="D73" s="6">
        <v>9.3400000000000004E-4</v>
      </c>
      <c r="E73" s="6">
        <v>1.4040000000000001E-3</v>
      </c>
      <c r="F73" s="7">
        <v>434000</v>
      </c>
      <c r="G73" s="7">
        <f t="shared" si="5"/>
        <v>238700.00000000003</v>
      </c>
      <c r="H73" s="12">
        <v>45139</v>
      </c>
      <c r="I73" s="8" t="s">
        <v>37</v>
      </c>
      <c r="J73" s="9">
        <f t="shared" si="6"/>
        <v>112.18900000000002</v>
      </c>
      <c r="K73" s="10">
        <f t="shared" si="7"/>
        <v>0.50321199143468942</v>
      </c>
    </row>
    <row r="74" spans="1:11" x14ac:dyDescent="0.2">
      <c r="A74" s="6" t="s">
        <v>107</v>
      </c>
      <c r="B74" s="6" t="str">
        <f t="shared" si="4"/>
        <v>Springville City</v>
      </c>
      <c r="C74" s="6" t="s">
        <v>57</v>
      </c>
      <c r="D74" s="6">
        <v>1.109E-3</v>
      </c>
      <c r="E74" s="6">
        <v>1.145E-3</v>
      </c>
      <c r="F74" s="7">
        <v>454000</v>
      </c>
      <c r="G74" s="7">
        <f t="shared" si="5"/>
        <v>249700.00000000003</v>
      </c>
      <c r="H74" s="12">
        <v>45153</v>
      </c>
      <c r="I74" s="8">
        <v>0.79166666666666663</v>
      </c>
      <c r="J74" s="9">
        <f t="shared" si="6"/>
        <v>8.9892000000000039</v>
      </c>
      <c r="K74" s="10">
        <f t="shared" si="7"/>
        <v>3.2461677186654783E-2</v>
      </c>
    </row>
    <row r="75" spans="1:11" x14ac:dyDescent="0.2">
      <c r="A75" s="6" t="s">
        <v>107</v>
      </c>
      <c r="B75" s="6" t="str">
        <f t="shared" si="4"/>
        <v>Woodland Hills City</v>
      </c>
      <c r="C75" s="6" t="s">
        <v>88</v>
      </c>
      <c r="D75" s="6">
        <v>3.2320000000000001E-3</v>
      </c>
      <c r="E75" s="6">
        <v>3.431E-3</v>
      </c>
      <c r="F75" s="7">
        <v>910000</v>
      </c>
      <c r="G75" s="7">
        <f t="shared" si="5"/>
        <v>500500.00000000006</v>
      </c>
      <c r="H75" s="12">
        <v>45146</v>
      </c>
      <c r="I75" s="8" t="s">
        <v>72</v>
      </c>
      <c r="J75" s="9">
        <f t="shared" si="6"/>
        <v>99.599499999999992</v>
      </c>
      <c r="K75" s="10">
        <f t="shared" si="7"/>
        <v>6.1571782178217835E-2</v>
      </c>
    </row>
    <row r="76" spans="1:11" x14ac:dyDescent="0.2">
      <c r="A76" s="6" t="s">
        <v>107</v>
      </c>
      <c r="B76" s="11" t="str">
        <f t="shared" si="4"/>
        <v>Jordan Valley Water Conservancy District</v>
      </c>
      <c r="C76" s="11" t="s">
        <v>74</v>
      </c>
      <c r="D76" s="6">
        <v>3.1199999999999999E-4</v>
      </c>
      <c r="E76" s="6">
        <v>3.4099999999999999E-4</v>
      </c>
      <c r="F76" s="7">
        <v>558000</v>
      </c>
      <c r="G76" s="7">
        <f t="shared" si="5"/>
        <v>306900</v>
      </c>
      <c r="H76" s="12">
        <v>45147</v>
      </c>
      <c r="I76" s="8">
        <v>0.75</v>
      </c>
      <c r="J76" s="9">
        <f t="shared" si="6"/>
        <v>8.9001000000000001</v>
      </c>
      <c r="K76" s="10">
        <f t="shared" si="7"/>
        <v>9.2948717948718049E-2</v>
      </c>
    </row>
    <row r="77" spans="1:11" x14ac:dyDescent="0.2">
      <c r="A77" s="6" t="s">
        <v>107</v>
      </c>
      <c r="B77" s="11" t="str">
        <f t="shared" si="4"/>
        <v>Central Utah Water Conservancy District</v>
      </c>
      <c r="C77" s="11" t="s">
        <v>43</v>
      </c>
      <c r="D77" s="6">
        <v>3.8699999999999997E-4</v>
      </c>
      <c r="E77" s="6">
        <v>4.0000000000000002E-4</v>
      </c>
      <c r="F77" s="7">
        <v>528000</v>
      </c>
      <c r="G77" s="7">
        <f t="shared" si="5"/>
        <v>290400</v>
      </c>
      <c r="H77" s="12">
        <v>45159</v>
      </c>
      <c r="I77" s="8">
        <v>0.75</v>
      </c>
      <c r="J77" s="9">
        <f t="shared" si="6"/>
        <v>3.7752000000000132</v>
      </c>
      <c r="K77" s="10">
        <f t="shared" si="7"/>
        <v>3.3591731266149984E-2</v>
      </c>
    </row>
    <row r="78" spans="1:11" x14ac:dyDescent="0.2">
      <c r="A78" s="6" t="s">
        <v>108</v>
      </c>
      <c r="B78" s="6" t="str">
        <f t="shared" si="4"/>
        <v>Wasatch County School District</v>
      </c>
      <c r="C78" s="6" t="s">
        <v>59</v>
      </c>
      <c r="D78" s="6">
        <v>4.8760000000000001E-3</v>
      </c>
      <c r="E78" s="6">
        <v>6.391E-3</v>
      </c>
      <c r="F78" s="7">
        <v>799000</v>
      </c>
      <c r="G78" s="7">
        <f t="shared" si="5"/>
        <v>439450.00000000006</v>
      </c>
      <c r="H78" s="12">
        <v>45154</v>
      </c>
      <c r="I78" s="8">
        <v>0.77083333333333337</v>
      </c>
      <c r="J78" s="9">
        <f t="shared" si="6"/>
        <v>665.76675</v>
      </c>
      <c r="K78" s="10">
        <f t="shared" si="7"/>
        <v>0.31070549630844962</v>
      </c>
    </row>
    <row r="79" spans="1:11" x14ac:dyDescent="0.2">
      <c r="A79" s="6" t="s">
        <v>108</v>
      </c>
      <c r="B79" s="6" t="str">
        <f t="shared" si="4"/>
        <v>Heber City</v>
      </c>
      <c r="C79" s="6" t="s">
        <v>39</v>
      </c>
      <c r="D79" s="6">
        <v>6.8199999999999999E-4</v>
      </c>
      <c r="E79" s="6">
        <v>7.3700000000000002E-4</v>
      </c>
      <c r="F79" s="7">
        <v>750000</v>
      </c>
      <c r="G79" s="7">
        <f t="shared" si="5"/>
        <v>412500.00000000006</v>
      </c>
      <c r="H79" s="12">
        <v>45153</v>
      </c>
      <c r="I79" s="8">
        <v>0.79166666666666663</v>
      </c>
      <c r="J79" s="9">
        <f t="shared" si="6"/>
        <v>22.687500000000018</v>
      </c>
      <c r="K79" s="10">
        <f t="shared" si="7"/>
        <v>8.0645161290322565E-2</v>
      </c>
    </row>
    <row r="80" spans="1:11" x14ac:dyDescent="0.2">
      <c r="A80" s="6" t="s">
        <v>108</v>
      </c>
      <c r="B80" s="6" t="str">
        <f t="shared" si="4"/>
        <v>Hideout Town</v>
      </c>
      <c r="C80" s="6" t="s">
        <v>3</v>
      </c>
      <c r="D80" s="6">
        <v>4.35E-4</v>
      </c>
      <c r="E80" s="6">
        <v>4.6500000000000003E-4</v>
      </c>
      <c r="F80" s="7">
        <v>799000</v>
      </c>
      <c r="G80" s="7">
        <f t="shared" si="5"/>
        <v>439450.00000000006</v>
      </c>
      <c r="H80" s="12">
        <v>45148</v>
      </c>
      <c r="I80" s="8">
        <v>0.75</v>
      </c>
      <c r="J80" s="9">
        <f t="shared" si="6"/>
        <v>13.183500000000013</v>
      </c>
      <c r="K80" s="10">
        <f t="shared" si="7"/>
        <v>6.8965517241379351E-2</v>
      </c>
    </row>
    <row r="81" spans="1:11" x14ac:dyDescent="0.2">
      <c r="A81" s="6" t="s">
        <v>108</v>
      </c>
      <c r="B81" s="6" t="str">
        <f t="shared" si="4"/>
        <v>Interlaken Town</v>
      </c>
      <c r="C81" s="6" t="s">
        <v>22</v>
      </c>
      <c r="D81" s="6">
        <v>1.204E-3</v>
      </c>
      <c r="E81" s="6">
        <v>1.8469999999999999E-3</v>
      </c>
      <c r="F81" s="7">
        <v>799000</v>
      </c>
      <c r="G81" s="7">
        <f t="shared" si="5"/>
        <v>439450.00000000006</v>
      </c>
      <c r="H81" s="12">
        <v>45146</v>
      </c>
      <c r="I81" s="8">
        <v>0.75</v>
      </c>
      <c r="J81" s="9">
        <f t="shared" si="6"/>
        <v>282.56635</v>
      </c>
      <c r="K81" s="10">
        <f t="shared" si="7"/>
        <v>0.53405315614617921</v>
      </c>
    </row>
    <row r="82" spans="1:11" x14ac:dyDescent="0.2">
      <c r="A82" s="6" t="s">
        <v>108</v>
      </c>
      <c r="B82" s="6" t="str">
        <f t="shared" si="4"/>
        <v>Wallsburg Town</v>
      </c>
      <c r="C82" s="6" t="s">
        <v>42</v>
      </c>
      <c r="D82" s="6">
        <v>7.4600000000000003E-4</v>
      </c>
      <c r="E82" s="6">
        <v>2.1299999999999999E-3</v>
      </c>
      <c r="F82" s="7">
        <v>750000</v>
      </c>
      <c r="G82" s="7">
        <f t="shared" si="5"/>
        <v>412500.00000000006</v>
      </c>
      <c r="H82" s="12">
        <v>45155</v>
      </c>
      <c r="I82" s="8">
        <v>0.79166666666666663</v>
      </c>
      <c r="J82" s="9">
        <f t="shared" si="6"/>
        <v>570.9</v>
      </c>
      <c r="K82" s="10">
        <f t="shared" si="7"/>
        <v>1.8552278820375334</v>
      </c>
    </row>
    <row r="83" spans="1:11" x14ac:dyDescent="0.2">
      <c r="A83" s="6" t="s">
        <v>108</v>
      </c>
      <c r="B83" s="11" t="str">
        <f t="shared" si="4"/>
        <v>Central Utah Water Conservancy District</v>
      </c>
      <c r="C83" s="11" t="s">
        <v>43</v>
      </c>
      <c r="D83" s="6">
        <v>3.8699999999999997E-4</v>
      </c>
      <c r="E83" s="6">
        <v>4.0000000000000002E-4</v>
      </c>
      <c r="F83" s="7">
        <v>750000</v>
      </c>
      <c r="G83" s="7">
        <f t="shared" si="5"/>
        <v>412500.00000000006</v>
      </c>
      <c r="H83" s="12">
        <v>45159</v>
      </c>
      <c r="I83" s="8" t="s">
        <v>72</v>
      </c>
      <c r="J83" s="9">
        <f t="shared" si="6"/>
        <v>5.3625000000000194</v>
      </c>
      <c r="K83" s="10">
        <f t="shared" si="7"/>
        <v>3.3591731266149935E-2</v>
      </c>
    </row>
    <row r="84" spans="1:11" x14ac:dyDescent="0.2">
      <c r="A84" s="6" t="s">
        <v>109</v>
      </c>
      <c r="B84" s="6" t="str">
        <f t="shared" si="4"/>
        <v>Washington County School District</v>
      </c>
      <c r="C84" s="6" t="s">
        <v>20</v>
      </c>
      <c r="D84" s="6">
        <v>3.7260000000000001E-3</v>
      </c>
      <c r="E84" s="6">
        <v>4.7479999999999996E-3</v>
      </c>
      <c r="F84" s="7">
        <v>577000</v>
      </c>
      <c r="G84" s="7">
        <f t="shared" si="5"/>
        <v>317350</v>
      </c>
      <c r="H84" s="12">
        <v>45145</v>
      </c>
      <c r="I84" s="8" t="s">
        <v>72</v>
      </c>
      <c r="J84" s="9">
        <f t="shared" si="6"/>
        <v>324.33169999999984</v>
      </c>
      <c r="K84" s="10">
        <f t="shared" si="7"/>
        <v>0.27428878153515807</v>
      </c>
    </row>
    <row r="85" spans="1:11" x14ac:dyDescent="0.2">
      <c r="A85" s="6" t="s">
        <v>110</v>
      </c>
      <c r="B85" s="6" t="str">
        <f t="shared" si="4"/>
        <v>Wayne County School District</v>
      </c>
      <c r="C85" s="6" t="s">
        <v>69</v>
      </c>
      <c r="D85" s="6">
        <v>4.7569999999999999E-3</v>
      </c>
      <c r="E85" s="6">
        <v>5.8459999999999996E-3</v>
      </c>
      <c r="F85" s="7">
        <v>282000</v>
      </c>
      <c r="G85" s="7">
        <f t="shared" si="5"/>
        <v>155100</v>
      </c>
      <c r="H85" s="12">
        <v>45147</v>
      </c>
      <c r="I85" s="8">
        <v>0.75</v>
      </c>
      <c r="J85" s="9">
        <f t="shared" si="6"/>
        <v>168.90389999999996</v>
      </c>
      <c r="K85" s="10">
        <f t="shared" si="7"/>
        <v>0.22892579356737427</v>
      </c>
    </row>
    <row r="86" spans="1:11" x14ac:dyDescent="0.2">
      <c r="A86" s="6" t="s">
        <v>89</v>
      </c>
      <c r="B86" s="6" t="str">
        <f t="shared" si="4"/>
        <v>Ogden City School District</v>
      </c>
      <c r="C86" s="6" t="s">
        <v>1</v>
      </c>
      <c r="D86" s="6">
        <v>6.7390000000000002E-3</v>
      </c>
      <c r="E86" s="6">
        <v>7.0150000000000004E-3</v>
      </c>
      <c r="F86" s="7">
        <v>406000</v>
      </c>
      <c r="G86" s="7">
        <f t="shared" si="5"/>
        <v>223300.00000000003</v>
      </c>
      <c r="H86" s="12">
        <v>45155</v>
      </c>
      <c r="I86" s="8">
        <v>0.79166666666666663</v>
      </c>
      <c r="J86" s="9">
        <f t="shared" si="6"/>
        <v>61.63080000000005</v>
      </c>
      <c r="K86" s="10">
        <f t="shared" si="7"/>
        <v>4.0955631399317488E-2</v>
      </c>
    </row>
    <row r="87" spans="1:11" x14ac:dyDescent="0.2">
      <c r="A87" s="6" t="s">
        <v>89</v>
      </c>
      <c r="B87" s="6" t="str">
        <f t="shared" si="4"/>
        <v>Weber County School District</v>
      </c>
      <c r="C87" s="6" t="s">
        <v>17</v>
      </c>
      <c r="D87" s="6">
        <v>5.0879999999999996E-3</v>
      </c>
      <c r="E87" s="6">
        <v>5.5849999999999997E-3</v>
      </c>
      <c r="F87" s="7">
        <v>520000</v>
      </c>
      <c r="G87" s="7">
        <f t="shared" si="5"/>
        <v>286000</v>
      </c>
      <c r="H87" s="12">
        <v>45140</v>
      </c>
      <c r="I87" s="8">
        <v>0.75</v>
      </c>
      <c r="J87" s="9">
        <f t="shared" si="6"/>
        <v>142.14200000000002</v>
      </c>
      <c r="K87" s="10">
        <f t="shared" si="7"/>
        <v>9.7680817610062934E-2</v>
      </c>
    </row>
    <row r="88" spans="1:11" x14ac:dyDescent="0.2">
      <c r="A88" s="6" t="s">
        <v>89</v>
      </c>
      <c r="B88" s="6" t="str">
        <f t="shared" si="4"/>
        <v>Harrisville City</v>
      </c>
      <c r="C88" s="6" t="s">
        <v>16</v>
      </c>
      <c r="D88" s="6">
        <v>1.49E-3</v>
      </c>
      <c r="E88" s="6">
        <v>1.5E-3</v>
      </c>
      <c r="F88" s="7">
        <v>417000</v>
      </c>
      <c r="G88" s="7">
        <f t="shared" si="5"/>
        <v>229350.00000000003</v>
      </c>
      <c r="H88" s="12">
        <v>45139</v>
      </c>
      <c r="I88" s="8">
        <v>0.79166666666666663</v>
      </c>
      <c r="J88" s="9">
        <f t="shared" si="6"/>
        <v>2.2935000000000061</v>
      </c>
      <c r="K88" s="10">
        <f t="shared" si="7"/>
        <v>6.7114093959731377E-3</v>
      </c>
    </row>
    <row r="89" spans="1:11" x14ac:dyDescent="0.2">
      <c r="A89" s="6" t="s">
        <v>89</v>
      </c>
      <c r="B89" s="6" t="str">
        <f t="shared" si="4"/>
        <v>North Ogden City</v>
      </c>
      <c r="C89" s="6" t="s">
        <v>45</v>
      </c>
      <c r="D89" s="6">
        <v>1.163E-3</v>
      </c>
      <c r="E89" s="6">
        <v>1.1980000000000001E-3</v>
      </c>
      <c r="F89" s="7">
        <v>519000</v>
      </c>
      <c r="G89" s="7">
        <f t="shared" si="5"/>
        <v>285450</v>
      </c>
      <c r="H89" s="12">
        <v>45153</v>
      </c>
      <c r="I89" s="8" t="s">
        <v>72</v>
      </c>
      <c r="J89" s="9">
        <f t="shared" si="6"/>
        <v>9.9907500000000269</v>
      </c>
      <c r="K89" s="10">
        <f t="shared" si="7"/>
        <v>3.0094582975064635E-2</v>
      </c>
    </row>
    <row r="90" spans="1:11" x14ac:dyDescent="0.2">
      <c r="A90" s="6" t="s">
        <v>89</v>
      </c>
      <c r="B90" s="6" t="str">
        <f t="shared" si="4"/>
        <v>South Ogden City</v>
      </c>
      <c r="C90" s="6" t="s">
        <v>7</v>
      </c>
      <c r="D90" s="6">
        <v>2.398E-3</v>
      </c>
      <c r="E90" s="6">
        <v>2.506E-3</v>
      </c>
      <c r="F90" s="7">
        <v>450000</v>
      </c>
      <c r="G90" s="7">
        <f t="shared" si="5"/>
        <v>247500.00000000003</v>
      </c>
      <c r="H90" s="12">
        <v>45139</v>
      </c>
      <c r="I90" s="8">
        <v>0.75</v>
      </c>
      <c r="J90" s="9">
        <f t="shared" si="6"/>
        <v>26.730000000000008</v>
      </c>
      <c r="K90" s="10">
        <f t="shared" si="7"/>
        <v>4.503753127606322E-2</v>
      </c>
    </row>
    <row r="91" spans="1:11" x14ac:dyDescent="0.2">
      <c r="A91" s="6" t="s">
        <v>89</v>
      </c>
      <c r="B91" s="11" t="str">
        <f t="shared" si="4"/>
        <v>Weber Basin Water Conservancy District</v>
      </c>
      <c r="C91" s="11" t="s">
        <v>21</v>
      </c>
      <c r="D91" s="6">
        <v>1.54E-4</v>
      </c>
      <c r="E91" s="6">
        <v>2.0000000000000001E-4</v>
      </c>
      <c r="F91" s="7">
        <v>486000</v>
      </c>
      <c r="G91" s="7">
        <f t="shared" si="5"/>
        <v>267300</v>
      </c>
      <c r="H91" s="12">
        <v>45166</v>
      </c>
      <c r="I91" s="8">
        <v>0.77083333333333337</v>
      </c>
      <c r="J91" s="9">
        <f t="shared" si="6"/>
        <v>12.295800000000002</v>
      </c>
      <c r="K91" s="10">
        <f t="shared" si="7"/>
        <v>0.29870129870129869</v>
      </c>
    </row>
    <row r="92" spans="1:11" x14ac:dyDescent="0.2">
      <c r="A92" s="6" t="s">
        <v>89</v>
      </c>
      <c r="B92" s="11" t="str">
        <f t="shared" si="4"/>
        <v>Central Weber Sewer Improvement District</v>
      </c>
      <c r="C92" s="11" t="s">
        <v>49</v>
      </c>
      <c r="D92" s="6">
        <v>4.8099999999999998E-4</v>
      </c>
      <c r="E92" s="6">
        <v>5.2300000000000003E-4</v>
      </c>
      <c r="F92" s="7">
        <v>477000</v>
      </c>
      <c r="G92" s="7">
        <f t="shared" si="5"/>
        <v>262350</v>
      </c>
      <c r="H92" s="12">
        <v>45152</v>
      </c>
      <c r="I92" s="8">
        <v>0.75</v>
      </c>
      <c r="J92" s="9">
        <f t="shared" si="6"/>
        <v>11.018700000000011</v>
      </c>
      <c r="K92" s="10">
        <f t="shared" si="7"/>
        <v>8.7318087318087517E-2</v>
      </c>
    </row>
    <row r="93" spans="1:11" x14ac:dyDescent="0.2">
      <c r="A93" s="6" t="s">
        <v>89</v>
      </c>
      <c r="B93" s="6" t="str">
        <f t="shared" si="4"/>
        <v>North View Fire District</v>
      </c>
      <c r="C93" s="6" t="s">
        <v>70</v>
      </c>
      <c r="D93" s="6">
        <v>1.0269999999999999E-3</v>
      </c>
      <c r="E93" s="6">
        <v>1.049E-3</v>
      </c>
      <c r="F93" s="7">
        <v>525000</v>
      </c>
      <c r="G93" s="7">
        <f t="shared" si="5"/>
        <v>288750</v>
      </c>
      <c r="H93" s="12">
        <v>45160</v>
      </c>
      <c r="I93" s="8" t="s">
        <v>72</v>
      </c>
      <c r="J93" s="9">
        <f t="shared" si="6"/>
        <v>6.3525000000000293</v>
      </c>
      <c r="K93" s="10">
        <f t="shared" si="7"/>
        <v>2.1421616358325291E-2</v>
      </c>
    </row>
    <row r="96" spans="1:11" x14ac:dyDescent="0.2">
      <c r="C96" s="1" t="s">
        <v>111</v>
      </c>
    </row>
  </sheetData>
  <conditionalFormatting sqref="K2:K9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Hansen</dc:creator>
  <cp:lastModifiedBy>Malah Armstrong</cp:lastModifiedBy>
  <cp:lastPrinted>2023-07-10T22:07:27Z</cp:lastPrinted>
  <dcterms:created xsi:type="dcterms:W3CDTF">2023-07-10T19:36:39Z</dcterms:created>
  <dcterms:modified xsi:type="dcterms:W3CDTF">2023-07-10T22:23:33Z</dcterms:modified>
</cp:coreProperties>
</file>